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B3BA2E70-83F1-4D41-B956-3BF586915B9C}" xr6:coauthVersionLast="41" xr6:coauthVersionMax="41" xr10:uidLastSave="{00000000-0000-0000-0000-000000000000}"/>
  <bookViews>
    <workbookView xWindow="-110" yWindow="-110" windowWidth="27580" windowHeight="17860" xr2:uid="{01968D39-4AC7-4EA9-A0D9-AC402DAC34D3}"/>
  </bookViews>
  <sheets>
    <sheet name="Produkte" sheetId="1" r:id="rId1"/>
  </sheets>
  <definedNames>
    <definedName name="FLO_i_Marketing">Produkte!$E$38</definedName>
    <definedName name="FLO_i_Rohstoffe">Produkte!$E$35</definedName>
    <definedName name="FLO_i_Verarbeitung">Produkte!$E$36</definedName>
    <definedName name="FLO_i_Veredelung">Produkte!$E$37</definedName>
    <definedName name="FLO_i_Verkauf">Produkte!$E$39</definedName>
    <definedName name="FLO_o_Summe">Produkte!$E$41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12" i="1"/>
  <c r="E11" i="1"/>
  <c r="E39" i="1"/>
  <c r="E38" i="1"/>
  <c r="E37" i="1"/>
  <c r="E36" i="1"/>
  <c r="E35" i="1"/>
  <c r="E43" i="1"/>
  <c r="E13" i="1" l="1"/>
  <c r="E15" i="1" s="1"/>
  <c r="E16" i="1" s="1"/>
  <c r="E17" i="1" s="1"/>
  <c r="E41" i="1"/>
  <c r="E19" i="1" l="1"/>
  <c r="E20" i="1" s="1"/>
  <c r="E21" i="1" l="1"/>
  <c r="E23" i="1" s="1"/>
  <c r="E24" i="1" s="1"/>
  <c r="E25" i="1" l="1"/>
  <c r="E27" i="1" s="1"/>
  <c r="E28" i="1" s="1"/>
  <c r="E29" i="1" l="1"/>
  <c r="E45" i="1" s="1"/>
</calcChain>
</file>

<file path=xl/sharedStrings.xml><?xml version="1.0" encoding="utf-8"?>
<sst xmlns="http://schemas.openxmlformats.org/spreadsheetml/2006/main" count="21" uniqueCount="16">
  <si>
    <t>Min Wert</t>
  </si>
  <si>
    <t>Max Wert</t>
  </si>
  <si>
    <t>Sicherheitsniveau</t>
  </si>
  <si>
    <t>Simulation</t>
  </si>
  <si>
    <t>Inkrement</t>
  </si>
  <si>
    <t>Abweichung</t>
  </si>
  <si>
    <t>Der Zentrale Grenzwertsatz besagt, dass eine Summe von sehr vielen unabhängigen identisch verteilten Zufallsvariablen mit endlicher Varianz approximativ normalverteilt ist.</t>
  </si>
  <si>
    <t>Kosten</t>
  </si>
  <si>
    <t>Summe (Kosten)</t>
  </si>
  <si>
    <t>Kosten (Simulation)</t>
  </si>
  <si>
    <t>Rohstoffe</t>
  </si>
  <si>
    <t>Verarbeitung</t>
  </si>
  <si>
    <t>Veredelung</t>
  </si>
  <si>
    <t>Marketing</t>
  </si>
  <si>
    <t>Verkauf/Vertrieb</t>
  </si>
  <si>
    <t>Planung der Produktkosten mit sequentiell hergestellten Vorleistungen  (Werte in 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</si>
</sst>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_ ;_ @_ 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2"/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165" fontId="0" fillId="3" borderId="0" xfId="0" applyNumberFormat="1" applyFill="1"/>
    <xf numFmtId="9" fontId="0" fillId="0" borderId="0" xfId="3" applyFont="1"/>
    <xf numFmtId="166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/>
    <xf numFmtId="166" fontId="0" fillId="4" borderId="0" xfId="0" applyNumberFormat="1" applyFill="1"/>
    <xf numFmtId="0" fontId="0" fillId="5" borderId="0" xfId="0" applyFill="1"/>
    <xf numFmtId="165" fontId="0" fillId="5" borderId="0" xfId="1" applyNumberFormat="1" applyFont="1" applyFill="1"/>
  </cellXfs>
  <cellStyles count="4">
    <cellStyle name="Komma" xfId="1" builtinId="3"/>
    <cellStyle name="Prozent" xfId="3" builtinId="5"/>
    <cellStyle name="Standard" xfId="0" builtinId="0"/>
    <cellStyle name="Überschrift 3" xfId="2" builtinId="18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91E3-277B-49B7-B44D-F2534092E3E0}">
  <dimension ref="B2:P45"/>
  <sheetViews>
    <sheetView showGridLines="0" showRowColHeaders="0" tabSelected="1" workbookViewId="0">
      <selection activeCell="R6" sqref="R6"/>
    </sheetView>
  </sheetViews>
  <sheetFormatPr baseColWidth="10" defaultRowHeight="12.5" outlineLevelRow="1" outlineLevelCol="1" x14ac:dyDescent="0.25"/>
  <cols>
    <col min="2" max="2" width="18.453125" bestFit="1" customWidth="1"/>
    <col min="4" max="4" width="22.1796875" bestFit="1" customWidth="1"/>
    <col min="5" max="5" width="13.54296875" bestFit="1" customWidth="1"/>
    <col min="7" max="7" width="47.81640625" hidden="1" customWidth="1" outlineLevel="1"/>
    <col min="8" max="8" width="13.54296875" hidden="1" customWidth="1" outlineLevel="1"/>
    <col min="9" max="9" width="11.453125" collapsed="1"/>
    <col min="10" max="15" width="11.453125" hidden="1" customWidth="1" outlineLevel="1"/>
    <col min="16" max="16" width="11.453125" collapsed="1"/>
  </cols>
  <sheetData>
    <row r="2" spans="2:16" ht="14.5" thickBot="1" x14ac:dyDescent="0.35"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6" x14ac:dyDescent="0.25">
      <c r="D4" t="s">
        <v>2</v>
      </c>
      <c r="E4" s="6">
        <v>0.9</v>
      </c>
    </row>
    <row r="5" spans="2:16" x14ac:dyDescent="0.25">
      <c r="D5" t="s">
        <v>4</v>
      </c>
      <c r="E5" s="2">
        <f>E8-E7</f>
        <v>9</v>
      </c>
    </row>
    <row r="6" spans="2:16" x14ac:dyDescent="0.25">
      <c r="E6" s="2"/>
      <c r="H6" s="3"/>
    </row>
    <row r="7" spans="2:16" x14ac:dyDescent="0.25">
      <c r="D7" t="s">
        <v>0</v>
      </c>
      <c r="E7" s="3">
        <v>1</v>
      </c>
      <c r="H7" s="3"/>
    </row>
    <row r="8" spans="2:16" x14ac:dyDescent="0.25">
      <c r="D8" t="s">
        <v>1</v>
      </c>
      <c r="E8" s="3">
        <v>10</v>
      </c>
      <c r="P8" s="7"/>
    </row>
    <row r="9" spans="2:16" x14ac:dyDescent="0.25">
      <c r="E9" s="3"/>
    </row>
    <row r="10" spans="2:16" ht="13" thickBot="1" x14ac:dyDescent="0.3">
      <c r="E10" s="2"/>
    </row>
    <row r="11" spans="2:16" outlineLevel="1" x14ac:dyDescent="0.25">
      <c r="B11" t="s">
        <v>10</v>
      </c>
      <c r="E11" s="7">
        <f>E7</f>
        <v>1</v>
      </c>
      <c r="J11" s="8" t="s">
        <v>6</v>
      </c>
      <c r="K11" s="9"/>
      <c r="L11" s="9"/>
      <c r="M11" s="9"/>
      <c r="N11" s="9"/>
      <c r="O11" s="10"/>
    </row>
    <row r="12" spans="2:16" outlineLevel="1" x14ac:dyDescent="0.25">
      <c r="E12" s="7">
        <f>E8</f>
        <v>10</v>
      </c>
      <c r="J12" s="11"/>
      <c r="K12" s="12"/>
      <c r="L12" s="12"/>
      <c r="M12" s="12"/>
      <c r="N12" s="12"/>
      <c r="O12" s="13"/>
    </row>
    <row r="13" spans="2:16" outlineLevel="1" x14ac:dyDescent="0.25">
      <c r="E13" s="7">
        <f>(E12-E11)*$E$4+E11</f>
        <v>9.1</v>
      </c>
      <c r="J13" s="11"/>
      <c r="K13" s="12"/>
      <c r="L13" s="12"/>
      <c r="M13" s="12"/>
      <c r="N13" s="12"/>
      <c r="O13" s="13"/>
    </row>
    <row r="14" spans="2:16" outlineLevel="1" x14ac:dyDescent="0.25">
      <c r="E14" s="7"/>
      <c r="J14" s="11"/>
      <c r="K14" s="12"/>
      <c r="L14" s="12"/>
      <c r="M14" s="12"/>
      <c r="N14" s="12"/>
      <c r="O14" s="13"/>
    </row>
    <row r="15" spans="2:16" ht="13" outlineLevel="1" thickBot="1" x14ac:dyDescent="0.3">
      <c r="B15" t="s">
        <v>11</v>
      </c>
      <c r="E15" s="7">
        <f>E13</f>
        <v>9.1</v>
      </c>
      <c r="F15" s="3"/>
      <c r="J15" s="14"/>
      <c r="K15" s="15"/>
      <c r="L15" s="15"/>
      <c r="M15" s="15"/>
      <c r="N15" s="15"/>
      <c r="O15" s="16"/>
    </row>
    <row r="16" spans="2:16" outlineLevel="1" x14ac:dyDescent="0.25">
      <c r="E16" s="7">
        <f>E15+$E$5</f>
        <v>18.100000000000001</v>
      </c>
    </row>
    <row r="17" spans="2:6" outlineLevel="1" x14ac:dyDescent="0.25">
      <c r="E17" s="7">
        <f>(E16-E15)*$E$4+E15+$E$7</f>
        <v>18.200000000000003</v>
      </c>
    </row>
    <row r="18" spans="2:6" outlineLevel="1" x14ac:dyDescent="0.25">
      <c r="E18" s="7"/>
    </row>
    <row r="19" spans="2:6" outlineLevel="1" x14ac:dyDescent="0.25">
      <c r="B19" t="s">
        <v>12</v>
      </c>
      <c r="E19" s="7">
        <f>E17</f>
        <v>18.200000000000003</v>
      </c>
      <c r="F19" s="3"/>
    </row>
    <row r="20" spans="2:6" outlineLevel="1" x14ac:dyDescent="0.25">
      <c r="E20" s="7">
        <f>E19+$E$5</f>
        <v>27.200000000000003</v>
      </c>
    </row>
    <row r="21" spans="2:6" outlineLevel="1" x14ac:dyDescent="0.25">
      <c r="E21" s="7">
        <f>(E20-E19)*$E$4+E19+$E$7</f>
        <v>27.300000000000004</v>
      </c>
    </row>
    <row r="22" spans="2:6" outlineLevel="1" x14ac:dyDescent="0.25">
      <c r="E22" s="7"/>
    </row>
    <row r="23" spans="2:6" outlineLevel="1" x14ac:dyDescent="0.25">
      <c r="B23" t="s">
        <v>13</v>
      </c>
      <c r="E23" s="7">
        <f>E21</f>
        <v>27.300000000000004</v>
      </c>
      <c r="F23" s="3"/>
    </row>
    <row r="24" spans="2:6" outlineLevel="1" x14ac:dyDescent="0.25">
      <c r="E24" s="7">
        <f>E23+$E$5</f>
        <v>36.300000000000004</v>
      </c>
    </row>
    <row r="25" spans="2:6" outlineLevel="1" x14ac:dyDescent="0.25">
      <c r="E25" s="7">
        <f>(E24-E23)*$E$4+E23+$E$7</f>
        <v>36.400000000000006</v>
      </c>
    </row>
    <row r="26" spans="2:6" outlineLevel="1" x14ac:dyDescent="0.25">
      <c r="E26" s="7"/>
    </row>
    <row r="27" spans="2:6" outlineLevel="1" x14ac:dyDescent="0.25">
      <c r="B27" t="s">
        <v>14</v>
      </c>
      <c r="E27" s="7">
        <f>E25</f>
        <v>36.400000000000006</v>
      </c>
      <c r="F27" s="3"/>
    </row>
    <row r="28" spans="2:6" outlineLevel="1" x14ac:dyDescent="0.25">
      <c r="E28" s="7">
        <f>E27+$E$5</f>
        <v>45.400000000000006</v>
      </c>
    </row>
    <row r="29" spans="2:6" ht="13" outlineLevel="1" x14ac:dyDescent="0.3">
      <c r="B29" s="17" t="s">
        <v>7</v>
      </c>
      <c r="C29" s="17"/>
      <c r="D29" s="18"/>
      <c r="E29" s="19">
        <f>(E28-E27)*$E$4+E27+$E$7</f>
        <v>45.500000000000007</v>
      </c>
    </row>
    <row r="30" spans="2:6" x14ac:dyDescent="0.25">
      <c r="E30" s="7"/>
    </row>
    <row r="32" spans="2:6" x14ac:dyDescent="0.25">
      <c r="B32" t="s">
        <v>3</v>
      </c>
    </row>
    <row r="33" spans="2:8" x14ac:dyDescent="0.25">
      <c r="E33" s="2"/>
      <c r="H33" s="2"/>
    </row>
    <row r="34" spans="2:8" x14ac:dyDescent="0.25">
      <c r="E34" s="2"/>
      <c r="H34" s="2"/>
    </row>
    <row r="35" spans="2:8" outlineLevel="1" x14ac:dyDescent="0.25">
      <c r="B35" t="s">
        <v>10</v>
      </c>
      <c r="E35" s="4">
        <f ca="1">_xll.FLOsimula_Uniforme(E7,E8,"Rohstoffe")</f>
        <v>5.5</v>
      </c>
      <c r="H35" s="2"/>
    </row>
    <row r="36" spans="2:8" outlineLevel="1" x14ac:dyDescent="0.25">
      <c r="B36" t="s">
        <v>11</v>
      </c>
      <c r="E36" s="4">
        <f ca="1">_xll.FLOsimula_Uniforme(E7,E8,"Verarbeitung")</f>
        <v>5.5</v>
      </c>
      <c r="H36" s="2"/>
    </row>
    <row r="37" spans="2:8" outlineLevel="1" x14ac:dyDescent="0.25">
      <c r="B37" t="s">
        <v>12</v>
      </c>
      <c r="E37" s="4">
        <f ca="1">_xll.FLOsimula_Uniforme(E7,E8,"Veredelung")</f>
        <v>5.5</v>
      </c>
      <c r="H37" s="2"/>
    </row>
    <row r="38" spans="2:8" outlineLevel="1" x14ac:dyDescent="0.25">
      <c r="B38" t="s">
        <v>13</v>
      </c>
      <c r="E38" s="4">
        <f ca="1">_xll.FLOsimula_Uniforme(E7,E8,"Marketing")</f>
        <v>5.5</v>
      </c>
      <c r="H38" s="2"/>
    </row>
    <row r="39" spans="2:8" outlineLevel="1" x14ac:dyDescent="0.25">
      <c r="B39" t="s">
        <v>14</v>
      </c>
      <c r="E39" s="4">
        <f ca="1">_xll.FLOsimula_Uniforme(E7,E8,"Verkauf")</f>
        <v>5.5</v>
      </c>
    </row>
    <row r="40" spans="2:8" outlineLevel="1" x14ac:dyDescent="0.25">
      <c r="E40" s="2"/>
      <c r="H40" s="2"/>
    </row>
    <row r="41" spans="2:8" outlineLevel="1" x14ac:dyDescent="0.25">
      <c r="B41" t="s">
        <v>8</v>
      </c>
      <c r="E41" s="5">
        <f ca="1">SUM(E35:E39)+_xll.FLOsimula_output("Summe")</f>
        <v>27.5</v>
      </c>
    </row>
    <row r="42" spans="2:8" outlineLevel="1" x14ac:dyDescent="0.25"/>
    <row r="43" spans="2:8" outlineLevel="1" x14ac:dyDescent="0.25">
      <c r="B43" s="20" t="s">
        <v>9</v>
      </c>
      <c r="C43" s="20"/>
      <c r="D43" s="20"/>
      <c r="E43" s="21">
        <f ca="1">_xll.fMC_Percentile("Summe",E4)</f>
        <v>35.031663589194302</v>
      </c>
    </row>
    <row r="44" spans="2:8" outlineLevel="1" x14ac:dyDescent="0.25"/>
    <row r="45" spans="2:8" outlineLevel="1" x14ac:dyDescent="0.25">
      <c r="B45" t="s">
        <v>5</v>
      </c>
      <c r="E45" s="6">
        <f ca="1">-(E29-E43)/E29</f>
        <v>-0.23007332771001546</v>
      </c>
    </row>
  </sheetData>
  <mergeCells count="1">
    <mergeCell ref="J11:O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Produkte</vt:lpstr>
      <vt:lpstr>FLO_i_Marketing</vt:lpstr>
      <vt:lpstr>FLO_i_Rohstoffe</vt:lpstr>
      <vt:lpstr>FLO_i_Verarbeitung</vt:lpstr>
      <vt:lpstr>FLO_i_Veredelung</vt:lpstr>
      <vt:lpstr>FLO_i_Verkauf</vt:lpstr>
      <vt:lpstr>FLO_o_Summe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2019-03-14T08:44:15Z</dcterms:created>
  <dcterms:modified xsi:type="dcterms:W3CDTF">2019-03-22T20:20:17Z</dcterms:modified>
</cp:coreProperties>
</file>