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codeName="DieseArbeitsmappe" defaultThemeVersion="124226"/>
  <mc:AlternateContent xmlns:mc="http://schemas.openxmlformats.org/markup-compatibility/2006">
    <mc:Choice Requires="x15">
      <x15ac:absPath xmlns:x15ac="http://schemas.microsoft.com/office/spreadsheetml/2010/11/ac" url="C:\Users\flore\Documents\"/>
    </mc:Choice>
  </mc:AlternateContent>
  <xr:revisionPtr revIDLastSave="0" documentId="13_ncr:1_{18325111-EDE3-4E4C-A5F5-945E6783CE28}" xr6:coauthVersionLast="45" xr6:coauthVersionMax="45" xr10:uidLastSave="{00000000-0000-0000-0000-000000000000}"/>
  <bookViews>
    <workbookView xWindow="-110" yWindow="-110" windowWidth="27580" windowHeight="17860" activeTab="1" xr2:uid="{00000000-000D-0000-FFFF-FFFF00000000}"/>
  </bookViews>
  <sheets>
    <sheet name="Dummy" sheetId="5" r:id="rId1"/>
    <sheet name="Hyp_1" sheetId="1" r:id="rId2"/>
    <sheet name="Hyp_2" sheetId="2" r:id="rId3"/>
    <sheet name="Hyp_3" sheetId="3" r:id="rId4"/>
    <sheet name="Hyp_4" sheetId="4" r:id="rId5"/>
  </sheets>
  <definedNames>
    <definedName name="FLO_i_Hyp_4">Hyp_4!$D$19</definedName>
    <definedName name="FLO_i_sta_normal">Hyp_1!$C$21</definedName>
    <definedName name="FLO_i_stud_2">Hyp_3!$C$19</definedName>
    <definedName name="FLO_i_stud_t">Hyp_2!$C$19</definedName>
    <definedName name="FLO_o_Dummy">Dummy!$B$3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 i="4" l="1"/>
  <c r="G18" i="4"/>
  <c r="D22" i="4"/>
  <c r="D23" i="4"/>
  <c r="D25" i="4" l="1"/>
  <c r="D18" i="4"/>
  <c r="C13" i="3"/>
  <c r="C12" i="3"/>
  <c r="C11" i="3"/>
  <c r="C18" i="3" s="1"/>
  <c r="C13" i="2"/>
  <c r="C12" i="2"/>
  <c r="C11" i="2"/>
  <c r="C18" i="2" s="1"/>
  <c r="C19" i="1"/>
  <c r="C18" i="1"/>
  <c r="C13" i="1"/>
  <c r="C24" i="1" s="1"/>
  <c r="D19" i="4"/>
  <c r="C25" i="1"/>
  <c r="C19" i="3"/>
  <c r="C19" i="2"/>
  <c r="C21" i="1"/>
  <c r="C27" i="1" l="1"/>
  <c r="C22" i="3"/>
  <c r="C22" i="2"/>
  <c r="C23" i="2"/>
  <c r="B3" i="5"/>
  <c r="C23" i="3"/>
  <c r="C25" i="2" l="1"/>
  <c r="C25" i="3"/>
</calcChain>
</file>

<file path=xl/sharedStrings.xml><?xml version="1.0" encoding="utf-8"?>
<sst xmlns="http://schemas.openxmlformats.org/spreadsheetml/2006/main" count="68" uniqueCount="45">
  <si>
    <t>Stichprobe</t>
  </si>
  <si>
    <t>Anteil</t>
  </si>
  <si>
    <t>Test 1</t>
  </si>
  <si>
    <t>Test 2</t>
  </si>
  <si>
    <t>stand. Normalverteilung</t>
  </si>
  <si>
    <t>Zeit in Sek.</t>
  </si>
  <si>
    <t>Anzahl</t>
  </si>
  <si>
    <t>Mittelwert</t>
  </si>
  <si>
    <t>Standardab.</t>
  </si>
  <si>
    <t xml:space="preserve">Ho p = </t>
  </si>
  <si>
    <t>Ho μ=</t>
  </si>
  <si>
    <t>T-Test</t>
  </si>
  <si>
    <t>df</t>
  </si>
  <si>
    <t>Student-t (df)</t>
  </si>
  <si>
    <t>Zeit in Min</t>
  </si>
  <si>
    <t>Ho verwerfen?</t>
  </si>
  <si>
    <t>Vergleich zweier Stichproben</t>
  </si>
  <si>
    <t>Population</t>
  </si>
  <si>
    <t>Population Mittelwert</t>
  </si>
  <si>
    <t>Stichprobengrösse</t>
  </si>
  <si>
    <t>Stichprobenstandardabweichung</t>
  </si>
  <si>
    <t>Studenten, welche Facebook nutzen</t>
  </si>
  <si>
    <t>Nummer</t>
  </si>
  <si>
    <t>Studenten, welche Facebook nicht nutzen</t>
  </si>
  <si>
    <t>V1</t>
  </si>
  <si>
    <t>V2</t>
  </si>
  <si>
    <t>Sachverhalt:</t>
  </si>
  <si>
    <t>Eine repräsentative Untersuchung von 12-19 jährigen Schülern auf dem Laufband soll aufzeigen, ob der Herz-Kreislauf eine genügende Fitness aufweist. Der Durchschnitt aller Kinder in der entsprechenden Altersgruppe mit einer geringen Herz-Kreislauf Fitness beträgt 30%. Zeigt die Stichprobe auf, dass der Anteil der Schüler mit geringer Herz-Kreislauf Fitness grösser als 30% beträgt?</t>
  </si>
  <si>
    <t>Hypothesentest</t>
  </si>
  <si>
    <t>Interpretation:</t>
  </si>
  <si>
    <t>p Wert</t>
  </si>
  <si>
    <t>Eine Studie unter Raucher soll aufzeigen, ob das Konzentrationsvermögen nach 24 stündiger Abstinenz nachlässt. Hierzu werden Probanden gefragt, wieviel Zeit nach einer 45 Sekundenperiode verstrichen ist. Können die gemessenenen Zahlen den Verdacht erhärten, dass Raucher unter verminderter Konzentration leiden?</t>
  </si>
  <si>
    <t>Interpretation</t>
  </si>
  <si>
    <t>Eine anonyme Stichprobe in einem Unternehmen soll untersuchen, ob die Mitarbeiter während eines 8 Stunden Arbeitstages weniger privat im Internet surfen als der Durchschnitt (2 Stunden).</t>
  </si>
  <si>
    <t>Sacherhalt:</t>
  </si>
  <si>
    <t>Stichprobenmittelwert (GPA)</t>
  </si>
  <si>
    <t>Antwort:</t>
  </si>
  <si>
    <t>Es ist kaum davon auszugehen, dass die ungenügende Herz-Kreislauf Fitness von 12-19 jährigen Schülern 30% beträgt. Die Ergebnisse der repräsentative Stichprobe zeigen überzeugend auf, dass die ungenügende Fitness grösser als der Durchschnitt ist (alpha Wert ist grösser als der p-Wert).</t>
  </si>
  <si>
    <t>z-Test</t>
  </si>
  <si>
    <t>davon Schüler mit geringer Fitness</t>
  </si>
  <si>
    <t xml:space="preserve">alpha = </t>
  </si>
  <si>
    <t>Da der p-Wert grösser als alpha (a) ist, wird die Nullhypothese auf dem Konfidenzlevel von 0.05 nicht verworfen. Die Stichprobe zeigt nicht überzeugend auf, dass der private Internetkonsnum während eines Arbeitstages unter 2 Stunden liegt. DIe gemessene Zeit von 117 Minuten ist vielmehr auf Stichprobenvariabilität zurückzuführen.</t>
  </si>
  <si>
    <t>Da der p-Wert kleiner als alpha (a) ist, wird die Nullhypothese auf dem Konfidenzlevel von 0.05 verworfen. Die Stichprobe zeigt somit überzeugend auf, dass Raucher über ein vermindertes Konzentrationsvermögen nach 24-stündiger Abstinenz verfügen. Die Unterschiede sind nicht auf Strichprobenvariablilität zurückzuführen.</t>
  </si>
  <si>
    <t xml:space="preserve">Hat der Einfluss von Facebook Auswirkungen auf die Studienleistung? Zwei unabhängige Stichproben von Studenten, einmal von Facebooknutzern und die zweite von Studenten, welche Fachbook nicht nutzenn soll Aufschluss darüber liefern, ob die Nutzung von Facebook die Studienleistung (GPA) beeinflusst. </t>
  </si>
  <si>
    <t xml:space="preserve">Da der p-Wert kleiner als alpha (a) ist, wird die Nullhypothese auf dem Konfidenzlevel von 0.05 verworfen. Die Stichprobe zeigt somit überzeugend auf, dass die Studienleistung von Studenten, welche Facebook nicht nutzen, höher ist. Die Unterschiede sind nicht auf Strichprobenvariablilität zurückzuführen.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</si>
</sst>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0"/>
      <color theme="1"/>
      <name val="Arial"/>
      <family val="2"/>
    </font>
    <font>
      <sz val="10"/>
      <color theme="1"/>
      <name val="Arial"/>
      <family val="2"/>
    </font>
  </fonts>
  <fills count="4">
    <fill>
      <patternFill patternType="none"/>
    </fill>
    <fill>
      <patternFill patternType="gray125"/>
    </fill>
    <fill>
      <patternFill patternType="solid">
        <fgColor indexed="41"/>
        <bgColor indexed="64"/>
      </patternFill>
    </fill>
    <fill>
      <patternFill patternType="solid">
        <fgColor indexed="29"/>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9">
    <xf numFmtId="0" fontId="0" fillId="0" borderId="0" xfId="0"/>
    <xf numFmtId="0" fontId="0" fillId="0" borderId="0" xfId="0" applyAlignment="1">
      <alignment horizontal="right"/>
    </xf>
    <xf numFmtId="0" fontId="0" fillId="2" borderId="0" xfId="0" applyFill="1"/>
    <xf numFmtId="2" fontId="0" fillId="0" borderId="0" xfId="0" applyNumberForma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10" fontId="0" fillId="0" borderId="0" xfId="1" applyNumberFormat="1" applyFont="1"/>
    <xf numFmtId="0" fontId="0" fillId="0" borderId="7" xfId="0" applyBorder="1"/>
    <xf numFmtId="0" fontId="0" fillId="0" borderId="8" xfId="0" applyBorder="1"/>
    <xf numFmtId="0" fontId="0" fillId="0" borderId="9" xfId="0" applyBorder="1"/>
    <xf numFmtId="0" fontId="0" fillId="3" borderId="0" xfId="0" applyFill="1"/>
    <xf numFmtId="0" fontId="0" fillId="0" borderId="0" xfId="0" applyAlignment="1">
      <alignment horizontal="left" wrapText="1"/>
    </xf>
    <xf numFmtId="0" fontId="0" fillId="0" borderId="0" xfId="0" applyAlignment="1">
      <alignment horizontal="left" vertical="top" wrapText="1"/>
    </xf>
    <xf numFmtId="9" fontId="0" fillId="0" borderId="0" xfId="1" applyFont="1" applyAlignment="1">
      <alignment horizontal="right"/>
    </xf>
    <xf numFmtId="9" fontId="0" fillId="0" borderId="0" xfId="1" applyFont="1"/>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xdr:col>
      <xdr:colOff>309297</xdr:colOff>
      <xdr:row>22</xdr:row>
      <xdr:rowOff>77654</xdr:rowOff>
    </xdr:from>
    <xdr:ext cx="3997954" cy="531940"/>
    <mc:AlternateContent xmlns:mc="http://schemas.openxmlformats.org/markup-compatibility/2006" xmlns:a14="http://schemas.microsoft.com/office/drawing/2010/main">
      <mc:Choice Requires="a14">
        <xdr:sp macro="" textlink="">
          <xdr:nvSpPr>
            <xdr:cNvPr id="2" name="Textfeld 1">
              <a:extLst>
                <a:ext uri="{FF2B5EF4-FFF2-40B4-BE49-F238E27FC236}">
                  <a16:creationId xmlns:a16="http://schemas.microsoft.com/office/drawing/2014/main" id="{AB709704-E33D-40E6-A2DF-4ACB26F1E2D6}"/>
                </a:ext>
              </a:extLst>
            </xdr:cNvPr>
            <xdr:cNvSpPr txBox="1"/>
          </xdr:nvSpPr>
          <xdr:spPr>
            <a:xfrm>
              <a:off x="4436797" y="3798754"/>
              <a:ext cx="3997954" cy="53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de-CH" sz="1100" b="0" i="1">
                        <a:latin typeface="Cambria Math" panose="02040503050406030204" pitchFamily="18" charset="0"/>
                      </a:rPr>
                      <m:t>𝑧</m:t>
                    </m:r>
                    <m:r>
                      <a:rPr lang="de-CH" sz="1100" b="0" i="1">
                        <a:latin typeface="Cambria Math" panose="02040503050406030204" pitchFamily="18" charset="0"/>
                      </a:rPr>
                      <m:t>= </m:t>
                    </m:r>
                    <m:f>
                      <m:fPr>
                        <m:ctrlPr>
                          <a:rPr lang="de-CH" sz="1100" b="0" i="1">
                            <a:latin typeface="Cambria Math" panose="02040503050406030204" pitchFamily="18" charset="0"/>
                          </a:rPr>
                        </m:ctrlPr>
                      </m:fPr>
                      <m:num>
                        <m:r>
                          <a:rPr lang="de-CH" sz="1100" b="0" i="1">
                            <a:latin typeface="Cambria Math" panose="02040503050406030204" pitchFamily="18" charset="0"/>
                          </a:rPr>
                          <m:t>𝑏𝑒𝑜𝑏𝑎𝑐h𝑡𝑒𝑡𝑒𝑟</m:t>
                        </m:r>
                        <m:r>
                          <a:rPr lang="de-CH" sz="1100" b="0" i="1">
                            <a:latin typeface="Cambria Math" panose="02040503050406030204" pitchFamily="18" charset="0"/>
                          </a:rPr>
                          <m:t> </m:t>
                        </m:r>
                        <m:r>
                          <a:rPr lang="de-CH" sz="1100" b="0" i="1">
                            <a:latin typeface="Cambria Math" panose="02040503050406030204" pitchFamily="18" charset="0"/>
                          </a:rPr>
                          <m:t>𝑊𝑒𝑟𝑡</m:t>
                        </m:r>
                        <m:r>
                          <a:rPr lang="de-CH" sz="1100" b="0" i="1">
                            <a:latin typeface="Cambria Math" panose="02040503050406030204" pitchFamily="18" charset="0"/>
                          </a:rPr>
                          <m:t> −</m:t>
                        </m:r>
                        <m:r>
                          <a:rPr lang="de-CH" sz="1100" b="0" i="1">
                            <a:latin typeface="Cambria Math" panose="02040503050406030204" pitchFamily="18" charset="0"/>
                          </a:rPr>
                          <m:t>𝑊𝑒𝑟𝑡</m:t>
                        </m:r>
                        <m:r>
                          <a:rPr lang="de-CH" sz="1100" b="0" i="1">
                            <a:latin typeface="Cambria Math" panose="02040503050406030204" pitchFamily="18" charset="0"/>
                          </a:rPr>
                          <m:t> </m:t>
                        </m:r>
                        <m:r>
                          <a:rPr lang="de-CH" sz="1100" b="0" i="1">
                            <a:latin typeface="Cambria Math" panose="02040503050406030204" pitchFamily="18" charset="0"/>
                          </a:rPr>
                          <m:t>𝑑𝑒𝑟</m:t>
                        </m:r>
                        <m:r>
                          <a:rPr lang="de-CH" sz="1100" b="0" i="1">
                            <a:latin typeface="Cambria Math" panose="02040503050406030204" pitchFamily="18" charset="0"/>
                          </a:rPr>
                          <m:t> </m:t>
                        </m:r>
                        <m:r>
                          <a:rPr lang="de-CH" sz="1100" b="0" i="1">
                            <a:latin typeface="Cambria Math" panose="02040503050406030204" pitchFamily="18" charset="0"/>
                          </a:rPr>
                          <m:t>𝑁𝑢𝑙𝑙h𝑦𝑝𝑜𝑡h𝑒𝑠𝑒</m:t>
                        </m:r>
                      </m:num>
                      <m:den>
                        <m:rad>
                          <m:radPr>
                            <m:degHide m:val="on"/>
                            <m:ctrlPr>
                              <a:rPr lang="de-CH" sz="1100" b="0" i="1">
                                <a:latin typeface="Cambria Math" panose="02040503050406030204" pitchFamily="18" charset="0"/>
                              </a:rPr>
                            </m:ctrlPr>
                          </m:radPr>
                          <m:deg/>
                          <m:e>
                            <m:f>
                              <m:fPr>
                                <m:ctrlPr>
                                  <a:rPr lang="de-CH" sz="1100" b="0" i="1">
                                    <a:latin typeface="Cambria Math" panose="02040503050406030204" pitchFamily="18" charset="0"/>
                                  </a:rPr>
                                </m:ctrlPr>
                              </m:fPr>
                              <m:num>
                                <m:r>
                                  <a:rPr lang="de-CH" sz="1100" b="0" i="1">
                                    <a:latin typeface="Cambria Math" panose="02040503050406030204" pitchFamily="18" charset="0"/>
                                  </a:rPr>
                                  <m:t>𝑊𝑒𝑟𝑡</m:t>
                                </m:r>
                                <m:r>
                                  <a:rPr lang="de-CH" sz="1100" b="0" i="1">
                                    <a:latin typeface="Cambria Math" panose="02040503050406030204" pitchFamily="18" charset="0"/>
                                  </a:rPr>
                                  <m:t> </m:t>
                                </m:r>
                                <m:r>
                                  <a:rPr lang="de-CH" sz="1100" b="0" i="1">
                                    <a:latin typeface="Cambria Math" panose="02040503050406030204" pitchFamily="18" charset="0"/>
                                  </a:rPr>
                                  <m:t>𝑑𝑒𝑟</m:t>
                                </m:r>
                                <m:r>
                                  <a:rPr lang="de-CH" sz="1100" b="0" i="1">
                                    <a:latin typeface="Cambria Math" panose="02040503050406030204" pitchFamily="18" charset="0"/>
                                  </a:rPr>
                                  <m:t> </m:t>
                                </m:r>
                                <m:r>
                                  <a:rPr lang="de-CH" sz="1100" b="0" i="1">
                                    <a:latin typeface="Cambria Math" panose="02040503050406030204" pitchFamily="18" charset="0"/>
                                  </a:rPr>
                                  <m:t>𝑁𝑢𝑙𝑙h𝑦𝑝𝑜𝑡h𝑒𝑠𝑒</m:t>
                                </m:r>
                                <m:r>
                                  <a:rPr lang="de-CH" sz="1100" b="0" i="1">
                                    <a:latin typeface="Cambria Math" panose="02040503050406030204" pitchFamily="18" charset="0"/>
                                  </a:rPr>
                                  <m:t>∗(1−</m:t>
                                </m:r>
                                <m:r>
                                  <a:rPr lang="de-CH" sz="1100" b="0" i="1">
                                    <a:latin typeface="Cambria Math" panose="02040503050406030204" pitchFamily="18" charset="0"/>
                                  </a:rPr>
                                  <m:t>𝑊𝑒𝑟𝑡</m:t>
                                </m:r>
                                <m:r>
                                  <a:rPr lang="de-CH" sz="1100" b="0" i="1">
                                    <a:latin typeface="Cambria Math" panose="02040503050406030204" pitchFamily="18" charset="0"/>
                                  </a:rPr>
                                  <m:t> </m:t>
                                </m:r>
                                <m:r>
                                  <a:rPr lang="de-CH" sz="1100" b="0" i="1">
                                    <a:latin typeface="Cambria Math" panose="02040503050406030204" pitchFamily="18" charset="0"/>
                                  </a:rPr>
                                  <m:t>𝑑𝑒𝑟</m:t>
                                </m:r>
                                <m:r>
                                  <a:rPr lang="de-CH" sz="1100" b="0" i="1">
                                    <a:latin typeface="Cambria Math" panose="02040503050406030204" pitchFamily="18" charset="0"/>
                                  </a:rPr>
                                  <m:t> </m:t>
                                </m:r>
                                <m:r>
                                  <a:rPr lang="de-CH" sz="1100" b="0" i="1">
                                    <a:latin typeface="Cambria Math" panose="02040503050406030204" pitchFamily="18" charset="0"/>
                                  </a:rPr>
                                  <m:t>𝑁𝑢𝑙𝑙h𝑦𝑝𝑜𝑡h𝑒𝑠𝑒</m:t>
                                </m:r>
                                <m:r>
                                  <a:rPr lang="de-CH" sz="1100" b="0" i="1">
                                    <a:latin typeface="Cambria Math" panose="02040503050406030204" pitchFamily="18" charset="0"/>
                                  </a:rPr>
                                  <m:t>)</m:t>
                                </m:r>
                              </m:num>
                              <m:den>
                                <m:r>
                                  <a:rPr lang="de-CH" sz="1100" b="0" i="1">
                                    <a:latin typeface="Cambria Math" panose="02040503050406030204" pitchFamily="18" charset="0"/>
                                  </a:rPr>
                                  <m:t>𝑆𝑡𝑖𝑐h𝑝𝑟𝑜𝑏𝑒𝑛𝑎𝑛𝑧𝑎h𝑙</m:t>
                                </m:r>
                              </m:den>
                            </m:f>
                          </m:e>
                        </m:rad>
                      </m:den>
                    </m:f>
                  </m:oMath>
                </m:oMathPara>
              </a14:m>
              <a:endParaRPr lang="de-CH" sz="1100"/>
            </a:p>
          </xdr:txBody>
        </xdr:sp>
      </mc:Choice>
      <mc:Fallback xmlns="">
        <xdr:sp macro="" textlink="">
          <xdr:nvSpPr>
            <xdr:cNvPr id="2" name="Textfeld 1">
              <a:extLst>
                <a:ext uri="{FF2B5EF4-FFF2-40B4-BE49-F238E27FC236}">
                  <a16:creationId xmlns:a16="http://schemas.microsoft.com/office/drawing/2014/main" id="{AB709704-E33D-40E6-A2DF-4ACB26F1E2D6}"/>
                </a:ext>
              </a:extLst>
            </xdr:cNvPr>
            <xdr:cNvSpPr txBox="1"/>
          </xdr:nvSpPr>
          <xdr:spPr>
            <a:xfrm>
              <a:off x="4436797" y="3798754"/>
              <a:ext cx="3997954" cy="53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de-CH" sz="1100" b="0" i="0">
                  <a:latin typeface="Cambria Math" panose="02040503050406030204" pitchFamily="18" charset="0"/>
                </a:rPr>
                <a:t>𝑧=  (𝑏𝑒𝑜𝑏𝑎𝑐ℎ𝑡𝑒𝑡𝑒𝑟 𝑊𝑒𝑟𝑡 −𝑊𝑒𝑟𝑡 𝑑𝑒𝑟 𝑁𝑢𝑙𝑙ℎ𝑦𝑝𝑜𝑡ℎ𝑒𝑠𝑒)/√((𝑊𝑒𝑟𝑡 𝑑𝑒𝑟 𝑁𝑢𝑙𝑙ℎ𝑦𝑝𝑜𝑡ℎ𝑒𝑠𝑒∗(1−𝑊𝑒𝑟𝑡 𝑑𝑒𝑟 𝑁𝑢𝑙𝑙ℎ𝑦𝑝𝑜𝑡ℎ𝑒𝑠𝑒))/𝑆𝑡𝑖𝑐ℎ𝑝𝑟𝑜𝑏𝑒𝑛𝑎𝑛𝑧𝑎ℎ𝑙)</a:t>
              </a:r>
              <a:endParaRPr lang="de-CH"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3</xdr:col>
      <xdr:colOff>432594</xdr:colOff>
      <xdr:row>20</xdr:row>
      <xdr:rowOff>130969</xdr:rowOff>
    </xdr:from>
    <xdr:ext cx="3720890" cy="509820"/>
    <mc:AlternateContent xmlns:mc="http://schemas.openxmlformats.org/markup-compatibility/2006" xmlns:a14="http://schemas.microsoft.com/office/drawing/2010/main">
      <mc:Choice Requires="a14">
        <xdr:sp macro="" textlink="">
          <xdr:nvSpPr>
            <xdr:cNvPr id="2" name="Textfeld 1">
              <a:extLst>
                <a:ext uri="{FF2B5EF4-FFF2-40B4-BE49-F238E27FC236}">
                  <a16:creationId xmlns:a16="http://schemas.microsoft.com/office/drawing/2014/main" id="{42CC26AA-5167-459E-A14F-0BD3756D5338}"/>
                </a:ext>
              </a:extLst>
            </xdr:cNvPr>
            <xdr:cNvSpPr txBox="1"/>
          </xdr:nvSpPr>
          <xdr:spPr>
            <a:xfrm>
              <a:off x="2821782" y="3305969"/>
              <a:ext cx="3720890"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de-CH" sz="1100" b="0" i="1">
                        <a:latin typeface="Cambria Math" panose="02040503050406030204" pitchFamily="18" charset="0"/>
                      </a:rPr>
                      <m:t>𝑇</m:t>
                    </m:r>
                    <m:r>
                      <a:rPr lang="de-CH" sz="1100" b="0" i="1">
                        <a:latin typeface="Cambria Math" panose="02040503050406030204" pitchFamily="18" charset="0"/>
                      </a:rPr>
                      <m:t>−</m:t>
                    </m:r>
                    <m:r>
                      <a:rPr lang="de-CH" sz="1100" b="0" i="1">
                        <a:latin typeface="Cambria Math" panose="02040503050406030204" pitchFamily="18" charset="0"/>
                      </a:rPr>
                      <m:t>𝑇𝑒𝑠𝑡</m:t>
                    </m:r>
                    <m:r>
                      <a:rPr lang="de-CH" sz="1100" b="0" i="1">
                        <a:latin typeface="Cambria Math" panose="02040503050406030204" pitchFamily="18" charset="0"/>
                      </a:rPr>
                      <m:t>= </m:t>
                    </m:r>
                    <m:f>
                      <m:fPr>
                        <m:ctrlPr>
                          <a:rPr lang="de-CH" sz="1100" b="0" i="1">
                            <a:latin typeface="Cambria Math" panose="02040503050406030204" pitchFamily="18" charset="0"/>
                          </a:rPr>
                        </m:ctrlPr>
                      </m:fPr>
                      <m:num>
                        <m:r>
                          <a:rPr lang="de-CH" sz="1100" b="0" i="1">
                            <a:latin typeface="Cambria Math" panose="02040503050406030204" pitchFamily="18" charset="0"/>
                          </a:rPr>
                          <m:t>𝑏𝑒𝑜𝑏𝑎𝑐h𝑡𝑒𝑡𝑒𝑟</m:t>
                        </m:r>
                        <m:r>
                          <a:rPr lang="de-CH" sz="1100" b="0" i="1">
                            <a:latin typeface="Cambria Math" panose="02040503050406030204" pitchFamily="18" charset="0"/>
                          </a:rPr>
                          <m:t> </m:t>
                        </m:r>
                        <m:r>
                          <a:rPr lang="de-CH" sz="1100" b="0" i="1">
                            <a:latin typeface="Cambria Math" panose="02040503050406030204" pitchFamily="18" charset="0"/>
                          </a:rPr>
                          <m:t>𝑊𝑒𝑟𝑡</m:t>
                        </m:r>
                        <m:r>
                          <a:rPr lang="de-CH" sz="1100" b="0" i="1">
                            <a:latin typeface="Cambria Math" panose="02040503050406030204" pitchFamily="18" charset="0"/>
                          </a:rPr>
                          <m:t> −</m:t>
                        </m:r>
                        <m:r>
                          <a:rPr lang="de-CH" sz="1100" b="0" i="1">
                            <a:latin typeface="Cambria Math" panose="02040503050406030204" pitchFamily="18" charset="0"/>
                          </a:rPr>
                          <m:t>𝑊𝑒𝑟𝑡</m:t>
                        </m:r>
                        <m:r>
                          <a:rPr lang="de-CH" sz="1100" b="0" i="1">
                            <a:latin typeface="Cambria Math" panose="02040503050406030204" pitchFamily="18" charset="0"/>
                          </a:rPr>
                          <m:t> </m:t>
                        </m:r>
                        <m:r>
                          <a:rPr lang="de-CH" sz="1100" b="0" i="1">
                            <a:latin typeface="Cambria Math" panose="02040503050406030204" pitchFamily="18" charset="0"/>
                          </a:rPr>
                          <m:t>𝑑𝑒𝑟</m:t>
                        </m:r>
                        <m:r>
                          <a:rPr lang="de-CH" sz="1100" b="0" i="1">
                            <a:latin typeface="Cambria Math" panose="02040503050406030204" pitchFamily="18" charset="0"/>
                          </a:rPr>
                          <m:t> </m:t>
                        </m:r>
                        <m:r>
                          <a:rPr lang="de-CH" sz="1100" b="0" i="1">
                            <a:latin typeface="Cambria Math" panose="02040503050406030204" pitchFamily="18" charset="0"/>
                          </a:rPr>
                          <m:t>𝑁𝑢𝑙𝑙h𝑦𝑝𝑜𝑡h𝑒𝑠𝑒</m:t>
                        </m:r>
                      </m:num>
                      <m:den>
                        <m:f>
                          <m:fPr>
                            <m:ctrlPr>
                              <a:rPr lang="de-CH" sz="1100" b="0" i="1">
                                <a:latin typeface="Cambria Math" panose="02040503050406030204" pitchFamily="18" charset="0"/>
                              </a:rPr>
                            </m:ctrlPr>
                          </m:fPr>
                          <m:num>
                            <m:r>
                              <a:rPr lang="de-CH" sz="1100" b="0" i="1">
                                <a:solidFill>
                                  <a:schemeClr val="tx1"/>
                                </a:solidFill>
                                <a:effectLst/>
                                <a:latin typeface="Cambria Math" panose="02040503050406030204" pitchFamily="18" charset="0"/>
                                <a:ea typeface="+mn-ea"/>
                                <a:cs typeface="+mn-cs"/>
                              </a:rPr>
                              <m:t>𝑆𝑡𝑎𝑛𝑑𝑎𝑟𝑑𝑎𝑏𝑤𝑒𝑖𝑐h𝑢𝑛𝑔</m:t>
                            </m:r>
                          </m:num>
                          <m:den>
                            <m:rad>
                              <m:radPr>
                                <m:degHide m:val="on"/>
                                <m:ctrlPr>
                                  <a:rPr lang="de-CH" sz="1100" b="0" i="1">
                                    <a:latin typeface="Cambria Math" panose="02040503050406030204" pitchFamily="18" charset="0"/>
                                  </a:rPr>
                                </m:ctrlPr>
                              </m:radPr>
                              <m:deg/>
                              <m:e>
                                <m:r>
                                  <a:rPr lang="de-CH" sz="1100" b="0" i="1">
                                    <a:latin typeface="Cambria Math" panose="02040503050406030204" pitchFamily="18" charset="0"/>
                                  </a:rPr>
                                  <m:t>𝐴𝑛𝑧𝑎h𝑙</m:t>
                                </m:r>
                              </m:e>
                            </m:rad>
                          </m:den>
                        </m:f>
                      </m:den>
                    </m:f>
                  </m:oMath>
                </m:oMathPara>
              </a14:m>
              <a:endParaRPr lang="de-CH" sz="1100"/>
            </a:p>
          </xdr:txBody>
        </xdr:sp>
      </mc:Choice>
      <mc:Fallback xmlns="">
        <xdr:sp macro="" textlink="">
          <xdr:nvSpPr>
            <xdr:cNvPr id="2" name="Textfeld 1">
              <a:extLst>
                <a:ext uri="{FF2B5EF4-FFF2-40B4-BE49-F238E27FC236}">
                  <a16:creationId xmlns:a16="http://schemas.microsoft.com/office/drawing/2014/main" id="{42CC26AA-5167-459E-A14F-0BD3756D5338}"/>
                </a:ext>
              </a:extLst>
            </xdr:cNvPr>
            <xdr:cNvSpPr txBox="1"/>
          </xdr:nvSpPr>
          <xdr:spPr>
            <a:xfrm>
              <a:off x="2821782" y="3305969"/>
              <a:ext cx="3720890"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de-CH" sz="1100" b="0" i="0">
                  <a:latin typeface="Cambria Math" panose="02040503050406030204" pitchFamily="18" charset="0"/>
                </a:rPr>
                <a:t>𝑇−𝑇𝑒𝑠𝑡=  (𝑏𝑒𝑜𝑏𝑎𝑐ℎ𝑡𝑒𝑡𝑒𝑟 𝑊𝑒𝑟𝑡 −𝑊𝑒𝑟𝑡 𝑑𝑒𝑟 𝑁𝑢𝑙𝑙ℎ𝑦𝑝𝑜𝑡ℎ𝑒𝑠𝑒)/(</a:t>
              </a:r>
              <a:r>
                <a:rPr lang="de-CH" sz="1100" b="0" i="0">
                  <a:solidFill>
                    <a:schemeClr val="tx1"/>
                  </a:solidFill>
                  <a:effectLst/>
                  <a:latin typeface="+mn-lt"/>
                  <a:ea typeface="+mn-ea"/>
                  <a:cs typeface="+mn-cs"/>
                </a:rPr>
                <a:t>𝑆𝑡𝑎𝑛𝑑𝑎𝑟𝑑𝑎𝑏𝑤𝑒𝑖𝑐ℎ𝑢𝑛𝑔</a:t>
              </a:r>
              <a:r>
                <a:rPr lang="de-CH" sz="1100" b="0" i="0">
                  <a:solidFill>
                    <a:schemeClr val="tx1"/>
                  </a:solidFill>
                  <a:effectLst/>
                  <a:latin typeface="Cambria Math" panose="02040503050406030204" pitchFamily="18" charset="0"/>
                  <a:ea typeface="+mn-ea"/>
                  <a:cs typeface="+mn-cs"/>
                </a:rPr>
                <a:t>/√</a:t>
              </a:r>
              <a:r>
                <a:rPr lang="de-CH" sz="1100" b="0" i="0">
                  <a:latin typeface="Cambria Math" panose="02040503050406030204" pitchFamily="18" charset="0"/>
                </a:rPr>
                <a:t>𝐴𝑛𝑧𝑎ℎ𝑙)</a:t>
              </a:r>
              <a:endParaRPr lang="de-CH" sz="11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oneCellAnchor>
    <xdr:from>
      <xdr:col>3</xdr:col>
      <xdr:colOff>287866</xdr:colOff>
      <xdr:row>20</xdr:row>
      <xdr:rowOff>118534</xdr:rowOff>
    </xdr:from>
    <xdr:ext cx="3720890" cy="509820"/>
    <mc:AlternateContent xmlns:mc="http://schemas.openxmlformats.org/markup-compatibility/2006" xmlns:a14="http://schemas.microsoft.com/office/drawing/2010/main">
      <mc:Choice Requires="a14">
        <xdr:sp macro="" textlink="">
          <xdr:nvSpPr>
            <xdr:cNvPr id="2" name="Textfeld 1">
              <a:extLst>
                <a:ext uri="{FF2B5EF4-FFF2-40B4-BE49-F238E27FC236}">
                  <a16:creationId xmlns:a16="http://schemas.microsoft.com/office/drawing/2014/main" id="{CB9B982D-69AF-47EA-BDA7-2DE5EF68B194}"/>
                </a:ext>
              </a:extLst>
            </xdr:cNvPr>
            <xdr:cNvSpPr txBox="1"/>
          </xdr:nvSpPr>
          <xdr:spPr>
            <a:xfrm>
              <a:off x="2675466" y="3335867"/>
              <a:ext cx="3720890"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de-CH" sz="1100" b="0" i="1">
                        <a:latin typeface="Cambria Math" panose="02040503050406030204" pitchFamily="18" charset="0"/>
                      </a:rPr>
                      <m:t>𝑇</m:t>
                    </m:r>
                    <m:r>
                      <a:rPr lang="de-CH" sz="1100" b="0" i="1">
                        <a:latin typeface="Cambria Math" panose="02040503050406030204" pitchFamily="18" charset="0"/>
                      </a:rPr>
                      <m:t>−</m:t>
                    </m:r>
                    <m:r>
                      <a:rPr lang="de-CH" sz="1100" b="0" i="1">
                        <a:latin typeface="Cambria Math" panose="02040503050406030204" pitchFamily="18" charset="0"/>
                      </a:rPr>
                      <m:t>𝑇𝑒𝑠𝑡</m:t>
                    </m:r>
                    <m:r>
                      <a:rPr lang="de-CH" sz="1100" b="0" i="1">
                        <a:latin typeface="Cambria Math" panose="02040503050406030204" pitchFamily="18" charset="0"/>
                      </a:rPr>
                      <m:t>= </m:t>
                    </m:r>
                    <m:f>
                      <m:fPr>
                        <m:ctrlPr>
                          <a:rPr lang="de-CH" sz="1100" b="0" i="1">
                            <a:latin typeface="Cambria Math" panose="02040503050406030204" pitchFamily="18" charset="0"/>
                          </a:rPr>
                        </m:ctrlPr>
                      </m:fPr>
                      <m:num>
                        <m:r>
                          <a:rPr lang="de-CH" sz="1100" b="0" i="1">
                            <a:latin typeface="Cambria Math" panose="02040503050406030204" pitchFamily="18" charset="0"/>
                          </a:rPr>
                          <m:t>𝑏𝑒𝑜𝑏𝑎𝑐h𝑡𝑒𝑡𝑒𝑟</m:t>
                        </m:r>
                        <m:r>
                          <a:rPr lang="de-CH" sz="1100" b="0" i="1">
                            <a:latin typeface="Cambria Math" panose="02040503050406030204" pitchFamily="18" charset="0"/>
                          </a:rPr>
                          <m:t> </m:t>
                        </m:r>
                        <m:r>
                          <a:rPr lang="de-CH" sz="1100" b="0" i="1">
                            <a:latin typeface="Cambria Math" panose="02040503050406030204" pitchFamily="18" charset="0"/>
                          </a:rPr>
                          <m:t>𝑊𝑒𝑟𝑡</m:t>
                        </m:r>
                        <m:r>
                          <a:rPr lang="de-CH" sz="1100" b="0" i="1">
                            <a:latin typeface="Cambria Math" panose="02040503050406030204" pitchFamily="18" charset="0"/>
                          </a:rPr>
                          <m:t> −</m:t>
                        </m:r>
                        <m:r>
                          <a:rPr lang="de-CH" sz="1100" b="0" i="1">
                            <a:latin typeface="Cambria Math" panose="02040503050406030204" pitchFamily="18" charset="0"/>
                          </a:rPr>
                          <m:t>𝑊𝑒𝑟𝑡</m:t>
                        </m:r>
                        <m:r>
                          <a:rPr lang="de-CH" sz="1100" b="0" i="1">
                            <a:latin typeface="Cambria Math" panose="02040503050406030204" pitchFamily="18" charset="0"/>
                          </a:rPr>
                          <m:t> </m:t>
                        </m:r>
                        <m:r>
                          <a:rPr lang="de-CH" sz="1100" b="0" i="1">
                            <a:latin typeface="Cambria Math" panose="02040503050406030204" pitchFamily="18" charset="0"/>
                          </a:rPr>
                          <m:t>𝑑𝑒𝑟</m:t>
                        </m:r>
                        <m:r>
                          <a:rPr lang="de-CH" sz="1100" b="0" i="1">
                            <a:latin typeface="Cambria Math" panose="02040503050406030204" pitchFamily="18" charset="0"/>
                          </a:rPr>
                          <m:t> </m:t>
                        </m:r>
                        <m:r>
                          <a:rPr lang="de-CH" sz="1100" b="0" i="1">
                            <a:latin typeface="Cambria Math" panose="02040503050406030204" pitchFamily="18" charset="0"/>
                          </a:rPr>
                          <m:t>𝑁𝑢𝑙𝑙h𝑦𝑝𝑜𝑡h𝑒𝑠𝑒</m:t>
                        </m:r>
                      </m:num>
                      <m:den>
                        <m:f>
                          <m:fPr>
                            <m:ctrlPr>
                              <a:rPr lang="de-CH" sz="1100" b="0" i="1">
                                <a:latin typeface="Cambria Math" panose="02040503050406030204" pitchFamily="18" charset="0"/>
                              </a:rPr>
                            </m:ctrlPr>
                          </m:fPr>
                          <m:num>
                            <m:r>
                              <a:rPr lang="de-CH" sz="1100" b="0" i="1">
                                <a:solidFill>
                                  <a:schemeClr val="tx1"/>
                                </a:solidFill>
                                <a:effectLst/>
                                <a:latin typeface="Cambria Math" panose="02040503050406030204" pitchFamily="18" charset="0"/>
                                <a:ea typeface="+mn-ea"/>
                                <a:cs typeface="+mn-cs"/>
                              </a:rPr>
                              <m:t>𝑆𝑡𝑎𝑛𝑑𝑎𝑟𝑑𝑎𝑏𝑤𝑒𝑖𝑐h𝑢𝑛𝑔</m:t>
                            </m:r>
                          </m:num>
                          <m:den>
                            <m:rad>
                              <m:radPr>
                                <m:degHide m:val="on"/>
                                <m:ctrlPr>
                                  <a:rPr lang="de-CH" sz="1100" b="0" i="1">
                                    <a:latin typeface="Cambria Math" panose="02040503050406030204" pitchFamily="18" charset="0"/>
                                  </a:rPr>
                                </m:ctrlPr>
                              </m:radPr>
                              <m:deg/>
                              <m:e>
                                <m:r>
                                  <a:rPr lang="de-CH" sz="1100" b="0" i="1">
                                    <a:latin typeface="Cambria Math" panose="02040503050406030204" pitchFamily="18" charset="0"/>
                                  </a:rPr>
                                  <m:t>𝐴𝑛𝑧𝑎h𝑙</m:t>
                                </m:r>
                              </m:e>
                            </m:rad>
                          </m:den>
                        </m:f>
                      </m:den>
                    </m:f>
                  </m:oMath>
                </m:oMathPara>
              </a14:m>
              <a:endParaRPr lang="de-CH" sz="1100"/>
            </a:p>
          </xdr:txBody>
        </xdr:sp>
      </mc:Choice>
      <mc:Fallback xmlns="">
        <xdr:sp macro="" textlink="">
          <xdr:nvSpPr>
            <xdr:cNvPr id="2" name="Textfeld 1">
              <a:extLst>
                <a:ext uri="{FF2B5EF4-FFF2-40B4-BE49-F238E27FC236}">
                  <a16:creationId xmlns:a16="http://schemas.microsoft.com/office/drawing/2014/main" id="{CB9B982D-69AF-47EA-BDA7-2DE5EF68B194}"/>
                </a:ext>
              </a:extLst>
            </xdr:cNvPr>
            <xdr:cNvSpPr txBox="1"/>
          </xdr:nvSpPr>
          <xdr:spPr>
            <a:xfrm>
              <a:off x="2675466" y="3335867"/>
              <a:ext cx="3720890"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de-CH" sz="1100" b="0" i="0">
                  <a:latin typeface="Cambria Math" panose="02040503050406030204" pitchFamily="18" charset="0"/>
                </a:rPr>
                <a:t>𝑇−𝑇𝑒𝑠𝑡=  (𝑏𝑒𝑜𝑏𝑎𝑐ℎ𝑡𝑒𝑡𝑒𝑟 𝑊𝑒𝑟𝑡 −𝑊𝑒𝑟𝑡 𝑑𝑒𝑟 𝑁𝑢𝑙𝑙ℎ𝑦𝑝𝑜𝑡ℎ𝑒𝑠𝑒)/(</a:t>
              </a:r>
              <a:r>
                <a:rPr lang="de-CH" sz="1100" b="0" i="0">
                  <a:solidFill>
                    <a:schemeClr val="tx1"/>
                  </a:solidFill>
                  <a:effectLst/>
                  <a:latin typeface="+mn-lt"/>
                  <a:ea typeface="+mn-ea"/>
                  <a:cs typeface="+mn-cs"/>
                </a:rPr>
                <a:t>𝑆𝑡𝑎𝑛𝑑𝑎𝑟𝑑𝑎𝑏𝑤𝑒𝑖𝑐ℎ𝑢𝑛𝑔</a:t>
              </a:r>
              <a:r>
                <a:rPr lang="de-CH" sz="1100" b="0" i="0">
                  <a:solidFill>
                    <a:schemeClr val="tx1"/>
                  </a:solidFill>
                  <a:effectLst/>
                  <a:latin typeface="Cambria Math" panose="02040503050406030204" pitchFamily="18" charset="0"/>
                  <a:ea typeface="+mn-ea"/>
                  <a:cs typeface="+mn-cs"/>
                </a:rPr>
                <a:t>/√</a:t>
              </a:r>
              <a:r>
                <a:rPr lang="de-CH" sz="1100" b="0" i="0">
                  <a:latin typeface="Cambria Math" panose="02040503050406030204" pitchFamily="18" charset="0"/>
                </a:rPr>
                <a:t>𝐴𝑛𝑧𝑎ℎ𝑙)</a:t>
              </a:r>
              <a:endParaRPr lang="de-CH" sz="1100"/>
            </a:p>
          </xdr:txBody>
        </xdr:sp>
      </mc:Fallback>
    </mc:AlternateContent>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1F70E-9DAC-45B1-B69D-CF1002F3DF3D}">
  <sheetPr codeName="Tabelle1"/>
  <dimension ref="B3"/>
  <sheetViews>
    <sheetView showGridLines="0" workbookViewId="0">
      <selection activeCell="B3" sqref="B3"/>
    </sheetView>
  </sheetViews>
  <sheetFormatPr baseColWidth="10" defaultRowHeight="12.5" x14ac:dyDescent="0.25"/>
  <cols>
    <col min="3" max="3" width="10.90625" customWidth="1"/>
  </cols>
  <sheetData>
    <row r="3" spans="2:2" x14ac:dyDescent="0.25">
      <c r="B3" s="14">
        <f ca="1">FLO_i_sta_normal+_xll.FLOsimula_output("Dummy")</f>
        <v>0</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B3:I38"/>
  <sheetViews>
    <sheetView showGridLines="0" showRowColHeaders="0" tabSelected="1" topLeftCell="A2" zoomScale="160" zoomScaleNormal="160" workbookViewId="0">
      <selection activeCell="C25" sqref="C25"/>
    </sheetView>
  </sheetViews>
  <sheetFormatPr baseColWidth="10" defaultRowHeight="12.5" x14ac:dyDescent="0.25"/>
  <cols>
    <col min="2" max="2" width="37.26953125" bestFit="1" customWidth="1"/>
    <col min="9" max="9" width="17.7265625" customWidth="1"/>
  </cols>
  <sheetData>
    <row r="3" spans="2:9" x14ac:dyDescent="0.25">
      <c r="B3" t="s">
        <v>26</v>
      </c>
      <c r="C3" s="15" t="s">
        <v>27</v>
      </c>
      <c r="D3" s="15"/>
      <c r="E3" s="15"/>
      <c r="F3" s="15"/>
      <c r="G3" s="15"/>
      <c r="H3" s="15"/>
      <c r="I3" s="15"/>
    </row>
    <row r="4" spans="2:9" x14ac:dyDescent="0.25">
      <c r="C4" s="15"/>
      <c r="D4" s="15"/>
      <c r="E4" s="15"/>
      <c r="F4" s="15"/>
      <c r="G4" s="15"/>
      <c r="H4" s="15"/>
      <c r="I4" s="15"/>
    </row>
    <row r="5" spans="2:9" x14ac:dyDescent="0.25">
      <c r="C5" s="15"/>
      <c r="D5" s="15"/>
      <c r="E5" s="15"/>
      <c r="F5" s="15"/>
      <c r="G5" s="15"/>
      <c r="H5" s="15"/>
      <c r="I5" s="15"/>
    </row>
    <row r="6" spans="2:9" ht="27" customHeight="1" x14ac:dyDescent="0.25">
      <c r="C6" s="15"/>
      <c r="D6" s="15"/>
      <c r="E6" s="15"/>
      <c r="F6" s="15"/>
      <c r="G6" s="15"/>
      <c r="H6" s="15"/>
      <c r="I6" s="15"/>
    </row>
    <row r="8" spans="2:9" x14ac:dyDescent="0.25">
      <c r="B8" t="s">
        <v>28</v>
      </c>
    </row>
    <row r="10" spans="2:9" x14ac:dyDescent="0.25">
      <c r="B10" t="s">
        <v>0</v>
      </c>
      <c r="C10">
        <v>2205</v>
      </c>
    </row>
    <row r="11" spans="2:9" x14ac:dyDescent="0.25">
      <c r="B11" t="s">
        <v>39</v>
      </c>
      <c r="C11">
        <v>750</v>
      </c>
    </row>
    <row r="13" spans="2:9" x14ac:dyDescent="0.25">
      <c r="B13" t="s">
        <v>1</v>
      </c>
      <c r="C13" s="10">
        <f>C11/C10</f>
        <v>0.3401360544217687</v>
      </c>
    </row>
    <row r="15" spans="2:9" x14ac:dyDescent="0.25">
      <c r="B15" t="s">
        <v>9</v>
      </c>
      <c r="C15" s="17">
        <v>0.3</v>
      </c>
    </row>
    <row r="16" spans="2:9" x14ac:dyDescent="0.25">
      <c r="B16" t="s">
        <v>40</v>
      </c>
      <c r="C16" s="18">
        <v>0.05</v>
      </c>
    </row>
    <row r="18" spans="2:9" x14ac:dyDescent="0.25">
      <c r="B18" t="s">
        <v>2</v>
      </c>
      <c r="C18">
        <f>C10*C15</f>
        <v>661.5</v>
      </c>
    </row>
    <row r="19" spans="2:9" x14ac:dyDescent="0.25">
      <c r="B19" t="s">
        <v>3</v>
      </c>
      <c r="C19">
        <f>C10*(1-C15)</f>
        <v>1543.5</v>
      </c>
    </row>
    <row r="21" spans="2:9" x14ac:dyDescent="0.25">
      <c r="B21" t="s">
        <v>4</v>
      </c>
      <c r="C21" s="2">
        <f ca="1">_xll.FLOsimula_Normal(0,1,"sta_normal")</f>
        <v>0</v>
      </c>
    </row>
    <row r="24" spans="2:9" x14ac:dyDescent="0.25">
      <c r="B24" t="s">
        <v>38</v>
      </c>
      <c r="C24">
        <f>(C13-C15)/SQRT((C15*(1-C15)/C10))</f>
        <v>4.1127217359973898</v>
      </c>
    </row>
    <row r="25" spans="2:9" x14ac:dyDescent="0.25">
      <c r="B25" t="s">
        <v>30</v>
      </c>
      <c r="C25">
        <f ca="1">1-_xll.fMC_PercentileValue("sta_normal",C24)</f>
        <v>2.9999999999974492E-5</v>
      </c>
    </row>
    <row r="27" spans="2:9" x14ac:dyDescent="0.25">
      <c r="B27" t="s">
        <v>15</v>
      </c>
      <c r="C27" s="1" t="str">
        <f ca="1">IF(C25&gt;C16,"nein","ja")</f>
        <v>ja</v>
      </c>
    </row>
    <row r="30" spans="2:9" x14ac:dyDescent="0.25">
      <c r="B30" t="s">
        <v>36</v>
      </c>
      <c r="C30" s="16" t="s">
        <v>37</v>
      </c>
      <c r="D30" s="16"/>
      <c r="E30" s="16"/>
      <c r="F30" s="16"/>
      <c r="G30" s="16"/>
      <c r="H30" s="16"/>
      <c r="I30" s="16"/>
    </row>
    <row r="31" spans="2:9" x14ac:dyDescent="0.25">
      <c r="C31" s="16"/>
      <c r="D31" s="16"/>
      <c r="E31" s="16"/>
      <c r="F31" s="16"/>
      <c r="G31" s="16"/>
      <c r="H31" s="16"/>
      <c r="I31" s="16"/>
    </row>
    <row r="32" spans="2:9" x14ac:dyDescent="0.25">
      <c r="C32" s="16"/>
      <c r="D32" s="16"/>
      <c r="E32" s="16"/>
      <c r="F32" s="16"/>
      <c r="G32" s="16"/>
      <c r="H32" s="16"/>
      <c r="I32" s="16"/>
    </row>
    <row r="33" spans="3:9" x14ac:dyDescent="0.25">
      <c r="C33" s="16"/>
      <c r="D33" s="16"/>
      <c r="E33" s="16"/>
      <c r="F33" s="16"/>
      <c r="G33" s="16"/>
      <c r="H33" s="16"/>
      <c r="I33" s="16"/>
    </row>
    <row r="36" spans="3:9" x14ac:dyDescent="0.25">
      <c r="C36" s="15"/>
      <c r="D36" s="15"/>
      <c r="E36" s="15"/>
      <c r="F36" s="15"/>
      <c r="G36" s="15"/>
      <c r="H36" s="15"/>
      <c r="I36" s="15"/>
    </row>
    <row r="37" spans="3:9" x14ac:dyDescent="0.25">
      <c r="C37" s="15"/>
      <c r="D37" s="15"/>
      <c r="E37" s="15"/>
      <c r="F37" s="15"/>
      <c r="G37" s="15"/>
      <c r="H37" s="15"/>
      <c r="I37" s="15"/>
    </row>
    <row r="38" spans="3:9" x14ac:dyDescent="0.25">
      <c r="C38" s="15"/>
      <c r="D38" s="15"/>
      <c r="E38" s="15"/>
      <c r="F38" s="15"/>
      <c r="G38" s="15"/>
      <c r="H38" s="15"/>
      <c r="I38" s="15"/>
    </row>
  </sheetData>
  <mergeCells count="3">
    <mergeCell ref="C3:I6"/>
    <mergeCell ref="C36:I38"/>
    <mergeCell ref="C30:I33"/>
  </mergeCells>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 id="{E5BC961C-64A0-4B73-90B9-E14A75E28CDB}">
            <x14:iconSet custom="1">
              <x14:cfvo type="percent">
                <xm:f>0</xm:f>
              </x14:cfvo>
              <x14:cfvo type="num">
                <xm:f>0</xm:f>
              </x14:cfvo>
              <x14:cfvo type="num">
                <xm:f>10</xm:f>
              </x14:cfvo>
              <x14:cfIcon iconSet="3TrafficLights1" iconId="0"/>
              <x14:cfIcon iconSet="3TrafficLights1" iconId="0"/>
              <x14:cfIcon iconSet="3TrafficLights1" iconId="2"/>
            </x14:iconSet>
          </x14:cfRule>
          <xm:sqref>C18:C19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B3:L30"/>
  <sheetViews>
    <sheetView showGridLines="0" showRowColHeaders="0" zoomScale="160" zoomScaleNormal="160" workbookViewId="0">
      <selection activeCell="C8" sqref="C8"/>
    </sheetView>
  </sheetViews>
  <sheetFormatPr baseColWidth="10" defaultRowHeight="12.5" x14ac:dyDescent="0.25"/>
  <cols>
    <col min="2" max="2" width="12.36328125" bestFit="1" customWidth="1"/>
  </cols>
  <sheetData>
    <row r="3" spans="2:12" ht="12.5" customHeight="1" x14ac:dyDescent="0.25">
      <c r="B3" t="s">
        <v>26</v>
      </c>
      <c r="D3" s="15" t="s">
        <v>31</v>
      </c>
      <c r="E3" s="15"/>
      <c r="F3" s="15"/>
      <c r="G3" s="15"/>
      <c r="H3" s="15"/>
      <c r="I3" s="15"/>
      <c r="J3" s="15"/>
      <c r="K3" s="15"/>
      <c r="L3" s="15"/>
    </row>
    <row r="4" spans="2:12" x14ac:dyDescent="0.25">
      <c r="D4" s="15"/>
      <c r="E4" s="15"/>
      <c r="F4" s="15"/>
      <c r="G4" s="15"/>
      <c r="H4" s="15"/>
      <c r="I4" s="15"/>
      <c r="J4" s="15"/>
      <c r="K4" s="15"/>
      <c r="L4" s="15"/>
    </row>
    <row r="5" spans="2:12" x14ac:dyDescent="0.25">
      <c r="D5" s="15"/>
      <c r="E5" s="15"/>
      <c r="F5" s="15"/>
      <c r="G5" s="15"/>
      <c r="H5" s="15"/>
      <c r="I5" s="15"/>
      <c r="J5" s="15"/>
      <c r="K5" s="15"/>
      <c r="L5" s="15"/>
    </row>
    <row r="8" spans="2:12" x14ac:dyDescent="0.25">
      <c r="B8" t="s">
        <v>5</v>
      </c>
      <c r="C8" s="4">
        <v>69</v>
      </c>
      <c r="D8" s="5">
        <v>65</v>
      </c>
      <c r="E8" s="5">
        <v>72</v>
      </c>
      <c r="F8" s="5">
        <v>73</v>
      </c>
      <c r="G8" s="5">
        <v>59</v>
      </c>
      <c r="H8" s="5">
        <v>55</v>
      </c>
      <c r="I8" s="5">
        <v>39</v>
      </c>
      <c r="J8" s="5">
        <v>52</v>
      </c>
      <c r="K8" s="5">
        <v>67</v>
      </c>
      <c r="L8" s="6">
        <v>57</v>
      </c>
    </row>
    <row r="9" spans="2:12" x14ac:dyDescent="0.25">
      <c r="C9" s="7">
        <v>56</v>
      </c>
      <c r="D9" s="8">
        <v>50</v>
      </c>
      <c r="E9" s="8">
        <v>70</v>
      </c>
      <c r="F9" s="8">
        <v>47</v>
      </c>
      <c r="G9" s="8">
        <v>56</v>
      </c>
      <c r="H9" s="8">
        <v>45</v>
      </c>
      <c r="I9" s="8">
        <v>70</v>
      </c>
      <c r="J9" s="8">
        <v>64</v>
      </c>
      <c r="K9" s="8">
        <v>67</v>
      </c>
      <c r="L9" s="9">
        <v>53</v>
      </c>
    </row>
    <row r="11" spans="2:12" x14ac:dyDescent="0.25">
      <c r="B11" t="s">
        <v>6</v>
      </c>
      <c r="C11">
        <f>COUNT(C8:L9)</f>
        <v>20</v>
      </c>
    </row>
    <row r="12" spans="2:12" x14ac:dyDescent="0.25">
      <c r="B12" t="s">
        <v>7</v>
      </c>
      <c r="C12" s="3">
        <f>AVERAGE(C8:L9)</f>
        <v>59.3</v>
      </c>
    </row>
    <row r="13" spans="2:12" x14ac:dyDescent="0.25">
      <c r="B13" t="s">
        <v>8</v>
      </c>
      <c r="C13" s="3">
        <f>_xlfn.STDEV.S(C8:L9)</f>
        <v>9.8360240148676183</v>
      </c>
    </row>
    <row r="15" spans="2:12" x14ac:dyDescent="0.25">
      <c r="B15" t="s">
        <v>10</v>
      </c>
      <c r="C15">
        <v>45</v>
      </c>
    </row>
    <row r="16" spans="2:12" x14ac:dyDescent="0.25">
      <c r="B16" t="s">
        <v>40</v>
      </c>
      <c r="C16">
        <v>0.05</v>
      </c>
    </row>
    <row r="18" spans="2:12" x14ac:dyDescent="0.25">
      <c r="B18" t="s">
        <v>12</v>
      </c>
      <c r="C18">
        <f>C11-1</f>
        <v>19</v>
      </c>
    </row>
    <row r="19" spans="2:12" x14ac:dyDescent="0.25">
      <c r="B19" t="s">
        <v>13</v>
      </c>
      <c r="C19" s="2">
        <f ca="1">_xll.FLOsimula_studentt(C18,"stud_t")</f>
        <v>19</v>
      </c>
    </row>
    <row r="22" spans="2:12" x14ac:dyDescent="0.25">
      <c r="B22" t="s">
        <v>11</v>
      </c>
      <c r="C22" s="3">
        <f>(C12-C15)/(C13/SQRT(C11))</f>
        <v>6.5017677935544045</v>
      </c>
    </row>
    <row r="23" spans="2:12" x14ac:dyDescent="0.25">
      <c r="B23" t="s">
        <v>30</v>
      </c>
      <c r="C23" s="3">
        <f ca="1">_xll.fMC_PercentileValue("stud_t",C22)</f>
        <v>0</v>
      </c>
    </row>
    <row r="25" spans="2:12" x14ac:dyDescent="0.25">
      <c r="B25" t="s">
        <v>15</v>
      </c>
      <c r="C25" s="1" t="str">
        <f ca="1">IF(C23&gt;C16,"nein","ja")</f>
        <v>ja</v>
      </c>
    </row>
    <row r="28" spans="2:12" x14ac:dyDescent="0.25">
      <c r="B28" t="s">
        <v>29</v>
      </c>
      <c r="D28" s="15" t="s">
        <v>42</v>
      </c>
      <c r="E28" s="15"/>
      <c r="F28" s="15"/>
      <c r="G28" s="15"/>
      <c r="H28" s="15"/>
      <c r="I28" s="15"/>
      <c r="J28" s="15"/>
      <c r="K28" s="15"/>
      <c r="L28" s="15"/>
    </row>
    <row r="29" spans="2:12" x14ac:dyDescent="0.25">
      <c r="D29" s="15"/>
      <c r="E29" s="15"/>
      <c r="F29" s="15"/>
      <c r="G29" s="15"/>
      <c r="H29" s="15"/>
      <c r="I29" s="15"/>
      <c r="J29" s="15"/>
      <c r="K29" s="15"/>
      <c r="L29" s="15"/>
    </row>
    <row r="30" spans="2:12" x14ac:dyDescent="0.25">
      <c r="D30" s="15"/>
      <c r="E30" s="15"/>
      <c r="F30" s="15"/>
      <c r="G30" s="15"/>
      <c r="H30" s="15"/>
      <c r="I30" s="15"/>
      <c r="J30" s="15"/>
      <c r="K30" s="15"/>
      <c r="L30" s="15"/>
    </row>
  </sheetData>
  <mergeCells count="2">
    <mergeCell ref="D3:L5"/>
    <mergeCell ref="D28:L30"/>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B3:L30"/>
  <sheetViews>
    <sheetView showGridLines="0" showRowColHeaders="0" topLeftCell="A3" zoomScale="150" zoomScaleNormal="150" workbookViewId="0">
      <selection activeCell="C19" sqref="C19"/>
    </sheetView>
  </sheetViews>
  <sheetFormatPr baseColWidth="10" defaultRowHeight="12.5" x14ac:dyDescent="0.25"/>
  <cols>
    <col min="2" max="2" width="12.36328125" bestFit="1" customWidth="1"/>
  </cols>
  <sheetData>
    <row r="3" spans="2:12" x14ac:dyDescent="0.25">
      <c r="B3" t="s">
        <v>26</v>
      </c>
      <c r="D3" s="15" t="s">
        <v>33</v>
      </c>
      <c r="E3" s="15"/>
      <c r="F3" s="15"/>
      <c r="G3" s="15"/>
      <c r="H3" s="15"/>
      <c r="I3" s="15"/>
      <c r="J3" s="15"/>
      <c r="K3" s="15"/>
      <c r="L3" s="15"/>
    </row>
    <row r="4" spans="2:12" x14ac:dyDescent="0.25">
      <c r="D4" s="15"/>
      <c r="E4" s="15"/>
      <c r="F4" s="15"/>
      <c r="G4" s="15"/>
      <c r="H4" s="15"/>
      <c r="I4" s="15"/>
      <c r="J4" s="15"/>
      <c r="K4" s="15"/>
      <c r="L4" s="15"/>
    </row>
    <row r="5" spans="2:12" x14ac:dyDescent="0.25">
      <c r="D5" s="15"/>
      <c r="E5" s="15"/>
      <c r="F5" s="15"/>
      <c r="G5" s="15"/>
      <c r="H5" s="15"/>
      <c r="I5" s="15"/>
      <c r="J5" s="15"/>
      <c r="K5" s="15"/>
      <c r="L5" s="15"/>
    </row>
    <row r="9" spans="2:12" x14ac:dyDescent="0.25">
      <c r="B9" t="s">
        <v>14</v>
      </c>
      <c r="C9" s="11">
        <v>108</v>
      </c>
      <c r="D9" s="12">
        <v>112</v>
      </c>
      <c r="E9" s="12">
        <v>117</v>
      </c>
      <c r="F9" s="12">
        <v>130</v>
      </c>
      <c r="G9" s="12">
        <v>111</v>
      </c>
      <c r="H9" s="12">
        <v>131</v>
      </c>
      <c r="I9" s="12">
        <v>113</v>
      </c>
      <c r="J9" s="12">
        <v>113</v>
      </c>
      <c r="K9" s="12">
        <v>105</v>
      </c>
      <c r="L9" s="13">
        <v>128</v>
      </c>
    </row>
    <row r="11" spans="2:12" x14ac:dyDescent="0.25">
      <c r="B11" t="s">
        <v>6</v>
      </c>
      <c r="C11">
        <f>COUNT(C9:L9)</f>
        <v>10</v>
      </c>
    </row>
    <row r="12" spans="2:12" x14ac:dyDescent="0.25">
      <c r="B12" t="s">
        <v>7</v>
      </c>
      <c r="C12" s="3">
        <f>AVERAGE(C9:L9)</f>
        <v>116.8</v>
      </c>
    </row>
    <row r="13" spans="2:12" x14ac:dyDescent="0.25">
      <c r="B13" t="s">
        <v>8</v>
      </c>
      <c r="C13" s="3">
        <f>_xlfn.STDEV.S(C9:L9)</f>
        <v>9.4492798079477396</v>
      </c>
    </row>
    <row r="15" spans="2:12" x14ac:dyDescent="0.25">
      <c r="B15" t="s">
        <v>10</v>
      </c>
      <c r="C15">
        <v>120</v>
      </c>
    </row>
    <row r="16" spans="2:12" x14ac:dyDescent="0.25">
      <c r="B16" t="s">
        <v>40</v>
      </c>
      <c r="C16">
        <v>0.05</v>
      </c>
    </row>
    <row r="18" spans="2:12" x14ac:dyDescent="0.25">
      <c r="B18" t="s">
        <v>12</v>
      </c>
      <c r="C18">
        <f>C11-1</f>
        <v>9</v>
      </c>
    </row>
    <row r="19" spans="2:12" x14ac:dyDescent="0.25">
      <c r="B19" t="s">
        <v>13</v>
      </c>
      <c r="C19" s="2">
        <f ca="1">_xll.FLOsimula_studentt(C18,"stud_2")</f>
        <v>9</v>
      </c>
    </row>
    <row r="22" spans="2:12" x14ac:dyDescent="0.25">
      <c r="B22" t="s">
        <v>11</v>
      </c>
      <c r="C22" s="3">
        <f>(C12-C15)/(C13/SQRT(C11))</f>
        <v>-1.0709057958075856</v>
      </c>
    </row>
    <row r="23" spans="2:12" x14ac:dyDescent="0.25">
      <c r="B23" t="s">
        <v>30</v>
      </c>
      <c r="C23">
        <f ca="1">_xll.fMC_PercentileValue("stud_2",C22)</f>
        <v>0.15609999999999999</v>
      </c>
    </row>
    <row r="25" spans="2:12" x14ac:dyDescent="0.25">
      <c r="B25" t="s">
        <v>15</v>
      </c>
      <c r="C25" s="1" t="str">
        <f ca="1">IF(C23&gt;C16,"nein","ja")</f>
        <v>nein</v>
      </c>
    </row>
    <row r="28" spans="2:12" x14ac:dyDescent="0.25">
      <c r="B28" t="s">
        <v>32</v>
      </c>
      <c r="D28" s="15" t="s">
        <v>41</v>
      </c>
      <c r="E28" s="15"/>
      <c r="F28" s="15"/>
      <c r="G28" s="15"/>
      <c r="H28" s="15"/>
      <c r="I28" s="15"/>
      <c r="J28" s="15"/>
      <c r="K28" s="15"/>
      <c r="L28" s="15"/>
    </row>
    <row r="29" spans="2:12" x14ac:dyDescent="0.25">
      <c r="D29" s="15"/>
      <c r="E29" s="15"/>
      <c r="F29" s="15"/>
      <c r="G29" s="15"/>
      <c r="H29" s="15"/>
      <c r="I29" s="15"/>
      <c r="J29" s="15"/>
      <c r="K29" s="15"/>
      <c r="L29" s="15"/>
    </row>
    <row r="30" spans="2:12" x14ac:dyDescent="0.25">
      <c r="D30" s="15"/>
      <c r="E30" s="15"/>
      <c r="F30" s="15"/>
      <c r="G30" s="15"/>
      <c r="H30" s="15"/>
      <c r="I30" s="15"/>
      <c r="J30" s="15"/>
      <c r="K30" s="15"/>
      <c r="L30" s="15"/>
    </row>
  </sheetData>
  <mergeCells count="2">
    <mergeCell ref="D3:L5"/>
    <mergeCell ref="D28:L30"/>
  </mergeCell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B2:G30"/>
  <sheetViews>
    <sheetView showGridLines="0" showRowColHeaders="0" zoomScale="160" zoomScaleNormal="160" workbookViewId="0">
      <selection activeCell="D23" sqref="D23"/>
    </sheetView>
  </sheetViews>
  <sheetFormatPr baseColWidth="10" defaultRowHeight="12.5" x14ac:dyDescent="0.25"/>
  <cols>
    <col min="2" max="2" width="8.54296875" customWidth="1"/>
    <col min="3" max="3" width="35.7265625" bestFit="1" customWidth="1"/>
    <col min="4" max="4" width="18.36328125" bestFit="1" customWidth="1"/>
    <col min="5" max="5" width="16.54296875" bestFit="1" customWidth="1"/>
    <col min="6" max="6" width="19" bestFit="1" customWidth="1"/>
    <col min="7" max="7" width="28.1796875" bestFit="1" customWidth="1"/>
  </cols>
  <sheetData>
    <row r="2" spans="2:7" x14ac:dyDescent="0.25">
      <c r="C2" t="s">
        <v>16</v>
      </c>
    </row>
    <row r="3" spans="2:7" ht="12.9" customHeight="1" x14ac:dyDescent="0.25">
      <c r="C3" t="s">
        <v>34</v>
      </c>
      <c r="D3" s="15" t="s">
        <v>43</v>
      </c>
      <c r="E3" s="15"/>
      <c r="F3" s="15"/>
      <c r="G3" s="15"/>
    </row>
    <row r="4" spans="2:7" x14ac:dyDescent="0.25">
      <c r="D4" s="15"/>
      <c r="E4" s="15"/>
      <c r="F4" s="15"/>
      <c r="G4" s="15"/>
    </row>
    <row r="5" spans="2:7" x14ac:dyDescent="0.25">
      <c r="D5" s="15"/>
      <c r="E5" s="15"/>
      <c r="F5" s="15"/>
      <c r="G5" s="15"/>
    </row>
    <row r="6" spans="2:7" x14ac:dyDescent="0.25">
      <c r="D6" s="15"/>
      <c r="E6" s="15"/>
      <c r="F6" s="15"/>
      <c r="G6" s="15"/>
    </row>
    <row r="9" spans="2:7" x14ac:dyDescent="0.25">
      <c r="B9" t="s">
        <v>22</v>
      </c>
      <c r="C9" t="s">
        <v>17</v>
      </c>
      <c r="D9" t="s">
        <v>18</v>
      </c>
      <c r="E9" t="s">
        <v>19</v>
      </c>
      <c r="F9" t="s">
        <v>35</v>
      </c>
      <c r="G9" t="s">
        <v>20</v>
      </c>
    </row>
    <row r="10" spans="2:7" x14ac:dyDescent="0.25">
      <c r="B10">
        <v>1</v>
      </c>
      <c r="C10" t="s">
        <v>21</v>
      </c>
      <c r="E10">
        <v>141</v>
      </c>
      <c r="F10">
        <v>3.06</v>
      </c>
      <c r="G10">
        <v>0.95</v>
      </c>
    </row>
    <row r="11" spans="2:7" x14ac:dyDescent="0.25">
      <c r="B11">
        <v>2</v>
      </c>
      <c r="C11" t="s">
        <v>23</v>
      </c>
      <c r="E11">
        <v>68</v>
      </c>
      <c r="F11">
        <v>3.82</v>
      </c>
      <c r="G11">
        <v>0.41</v>
      </c>
    </row>
    <row r="15" spans="2:7" x14ac:dyDescent="0.25">
      <c r="C15" t="s">
        <v>10</v>
      </c>
      <c r="D15">
        <v>0</v>
      </c>
    </row>
    <row r="16" spans="2:7" x14ac:dyDescent="0.25">
      <c r="C16" t="s">
        <v>40</v>
      </c>
      <c r="D16">
        <v>0.05</v>
      </c>
    </row>
    <row r="18" spans="3:7" x14ac:dyDescent="0.25">
      <c r="C18" t="s">
        <v>12</v>
      </c>
      <c r="D18">
        <f>ROUND((G18+G19)^2/(G18^2/(E10-1)+G19^2/(E11-1)),0)</f>
        <v>205</v>
      </c>
      <c r="F18" t="s">
        <v>24</v>
      </c>
      <c r="G18">
        <f>G10^2/E10</f>
        <v>6.4007092198581561E-3</v>
      </c>
    </row>
    <row r="19" spans="3:7" x14ac:dyDescent="0.25">
      <c r="C19" t="s">
        <v>13</v>
      </c>
      <c r="D19" s="2">
        <f ca="1">_xll.FLOsimula_studentt(D18,"Hyp_4")</f>
        <v>205</v>
      </c>
      <c r="F19" t="s">
        <v>25</v>
      </c>
      <c r="G19">
        <f>G11^2/E11</f>
        <v>2.4720588235294114E-3</v>
      </c>
    </row>
    <row r="22" spans="3:7" x14ac:dyDescent="0.25">
      <c r="C22" t="s">
        <v>11</v>
      </c>
      <c r="D22" s="3">
        <f>(F10-F11)/SQRT((G10^2/E10+G11^2/E11))</f>
        <v>-8.0683369740383561</v>
      </c>
    </row>
    <row r="23" spans="3:7" x14ac:dyDescent="0.25">
      <c r="C23" t="s">
        <v>30</v>
      </c>
      <c r="D23" s="3">
        <f ca="1">_xll.fMC_PercentileValue("Hyp_4",D22)</f>
        <v>0</v>
      </c>
    </row>
    <row r="25" spans="3:7" x14ac:dyDescent="0.25">
      <c r="C25" t="s">
        <v>15</v>
      </c>
      <c r="D25" s="1" t="str">
        <f ca="1">IF(D23&gt;D16,"nein","ja")</f>
        <v>ja</v>
      </c>
    </row>
    <row r="27" spans="3:7" ht="12.5" customHeight="1" x14ac:dyDescent="0.25">
      <c r="C27" t="s">
        <v>29</v>
      </c>
      <c r="D27" s="15" t="s">
        <v>44</v>
      </c>
      <c r="E27" s="15"/>
      <c r="F27" s="15"/>
      <c r="G27" s="15"/>
    </row>
    <row r="28" spans="3:7" x14ac:dyDescent="0.25">
      <c r="D28" s="15"/>
      <c r="E28" s="15"/>
      <c r="F28" s="15"/>
      <c r="G28" s="15"/>
    </row>
    <row r="29" spans="3:7" x14ac:dyDescent="0.25">
      <c r="D29" s="15"/>
      <c r="E29" s="15"/>
      <c r="F29" s="15"/>
      <c r="G29" s="15"/>
    </row>
    <row r="30" spans="3:7" x14ac:dyDescent="0.25">
      <c r="D30" s="15"/>
      <c r="E30" s="15"/>
      <c r="F30" s="15"/>
      <c r="G30" s="15"/>
    </row>
  </sheetData>
  <mergeCells count="2">
    <mergeCell ref="D3:G6"/>
    <mergeCell ref="D27:G30"/>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Dummy</vt:lpstr>
      <vt:lpstr>Hyp_1</vt:lpstr>
      <vt:lpstr>Hyp_2</vt:lpstr>
      <vt:lpstr>Hyp_3</vt:lpstr>
      <vt:lpstr>Hyp_4</vt:lpstr>
      <vt:lpstr>FLO_i_Hyp_4</vt:lpstr>
      <vt:lpstr>FLO_i_sta_normal</vt:lpstr>
      <vt:lpstr>FLO_i_stud_2</vt:lpstr>
      <vt:lpstr>FLO_i_stud_t</vt:lpstr>
      <vt:lpstr>FLO_o_Dummy</vt:lpstr>
    </vt:vector>
  </TitlesOfParts>
  <Company>SBB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González López Florentin (P-F-PIC-IVC)</dc:creator>
  <cp:lastModifiedBy>florentin gonzalez</cp:lastModifiedBy>
  <dcterms:created xsi:type="dcterms:W3CDTF">2017-12-01T13:25:49Z</dcterms:created>
  <dcterms:modified xsi:type="dcterms:W3CDTF">2020-02-06T21:23:22Z</dcterms:modified>
</cp:coreProperties>
</file>