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codeName="DieseArbeitsmappe" defaultThemeVersion="124226"/>
  <mc:AlternateContent xmlns:mc="http://schemas.openxmlformats.org/markup-compatibility/2006">
    <mc:Choice Requires="x15">
      <x15ac:absPath xmlns:x15ac="http://schemas.microsoft.com/office/spreadsheetml/2010/11/ac" url="C:\Users\flore\Documents\"/>
    </mc:Choice>
  </mc:AlternateContent>
  <bookViews>
    <workbookView xWindow="120" yWindow="223" windowWidth="23880" windowHeight="9437" xr2:uid="{00000000-000D-0000-FFFF-FFFF00000000}"/>
  </bookViews>
  <sheets>
    <sheet name="Basis" sheetId="1" r:id="rId1"/>
    <sheet name="History" sheetId="3" r:id="rId2"/>
  </sheets>
  <definedNames>
    <definedName name="FLO_c_ND_1_Price_1">Basis!$K$23</definedName>
    <definedName name="FLO_c_ND_2_Price_2">Basis!$K$24</definedName>
    <definedName name="FLO_i_ND_1">Basis!$K$13</definedName>
    <definedName name="FLO_i_ND_2">Basis!$K$14</definedName>
    <definedName name="FLO_i_ND_3">Basis!$K$15</definedName>
    <definedName name="FLO_i_ND_4">Basis!$K$16</definedName>
    <definedName name="FLO_i_ND_5">Basis!$K$17</definedName>
    <definedName name="FLO_i_Price_1">Basis!$K$18</definedName>
    <definedName name="FLO_i_Price_2">Basis!$K$19</definedName>
    <definedName name="FLO_i_Price_3">Basis!$K$20</definedName>
    <definedName name="FLO_i_Price_4">Basis!$K$21</definedName>
    <definedName name="FLO_i_Price_5">Basis!$K$22</definedName>
    <definedName name="FLO_o_Investment_plan">Basis!$K$36</definedName>
    <definedName name="FLO_o_Sub_1">Basis!$I$26</definedName>
    <definedName name="FLO_o_Sub_2">Basis!$J$26</definedName>
    <definedName name="FLO_o_Sub_3">Basis!$K$26</definedName>
  </definedNames>
  <calcPr calcId="171027"/>
</workbook>
</file>

<file path=xl/calcChain.xml><?xml version="1.0" encoding="utf-8"?>
<calcChain xmlns="http://schemas.openxmlformats.org/spreadsheetml/2006/main">
  <c r="K15" i="1" l="1"/>
  <c r="K22" i="1"/>
  <c r="K18" i="1"/>
  <c r="K14" i="1"/>
  <c r="K13" i="1"/>
  <c r="K21" i="1"/>
  <c r="K20" i="1"/>
  <c r="K16" i="1"/>
  <c r="K19" i="1"/>
  <c r="K17" i="1"/>
  <c r="D4" i="3" l="1"/>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3" i="3"/>
  <c r="K24" i="1"/>
  <c r="K23" i="1"/>
  <c r="L32" i="1" l="1"/>
  <c r="L31" i="1"/>
  <c r="L30" i="1"/>
  <c r="L29" i="1"/>
  <c r="L28" i="1"/>
  <c r="I27" i="1"/>
  <c r="I28" i="1" l="1"/>
  <c r="J27" i="1"/>
  <c r="J29" i="1" s="1"/>
  <c r="J32" i="1" l="1"/>
  <c r="J31" i="1"/>
  <c r="J30" i="1"/>
  <c r="J28" i="1"/>
  <c r="K27" i="1"/>
  <c r="K32" i="1" s="1"/>
  <c r="I31" i="1"/>
  <c r="I29" i="1"/>
  <c r="I30" i="1"/>
  <c r="I32" i="1"/>
  <c r="K30" i="1" l="1"/>
  <c r="K31" i="1"/>
  <c r="K28" i="1"/>
  <c r="K29" i="1"/>
  <c r="K36" i="1"/>
  <c r="I26" i="1"/>
  <c r="J26" i="1"/>
  <c r="K26" i="1"/>
</calcChain>
</file>

<file path=xl/sharedStrings.xml><?xml version="1.0" encoding="utf-8"?>
<sst xmlns="http://schemas.openxmlformats.org/spreadsheetml/2006/main" count="36" uniqueCount="36">
  <si>
    <t>a</t>
  </si>
  <si>
    <t>b</t>
  </si>
  <si>
    <t>ND_1</t>
  </si>
  <si>
    <t>ND_2</t>
  </si>
  <si>
    <t>ND_3</t>
  </si>
  <si>
    <t>ND_4</t>
  </si>
  <si>
    <t>ND_5</t>
  </si>
  <si>
    <t>mínimo</t>
  </si>
  <si>
    <t>Correlación A</t>
  </si>
  <si>
    <t>Correlación B</t>
  </si>
  <si>
    <t>Investment plan model</t>
  </si>
  <si>
    <t>Known parameters</t>
  </si>
  <si>
    <t>Machines</t>
  </si>
  <si>
    <t>Year of purchase</t>
  </si>
  <si>
    <t>Purchasing price</t>
  </si>
  <si>
    <t>Function parameters</t>
  </si>
  <si>
    <t>Weibull distribution</t>
  </si>
  <si>
    <t>Unknown parameters</t>
  </si>
  <si>
    <t>Price_1</t>
  </si>
  <si>
    <t>Price_2</t>
  </si>
  <si>
    <t>Price_3</t>
  </si>
  <si>
    <t>Price_4</t>
  </si>
  <si>
    <t>Price_5</t>
  </si>
  <si>
    <t>Year</t>
  </si>
  <si>
    <t>Net asset value 1</t>
  </si>
  <si>
    <t>Net asset value 2</t>
  </si>
  <si>
    <t>Net asset value 3</t>
  </si>
  <si>
    <t>Net asset value 4</t>
  </si>
  <si>
    <t>Net asset value 5</t>
  </si>
  <si>
    <t>Result</t>
  </si>
  <si>
    <t>Investment plan</t>
  </si>
  <si>
    <t>Calculations</t>
  </si>
  <si>
    <t>Date of activation</t>
  </si>
  <si>
    <t>Machine park</t>
  </si>
  <si>
    <t>Date of deactivation</t>
  </si>
  <si>
    <t>Service life (in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</si>
</sst>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0_ ;_ * \-#,##0.0_ ;_ * &quot;-&quot;??_ ;_ @_ "/>
    <numFmt numFmtId="166" formatCode="_ * #,##0_ ;_ * \-#,##0_ ;_ * &quot;-&quot;??_ ;_ @_ "/>
    <numFmt numFmtId="167" formatCode="_ * #,##0.0_ ;_ * \-#,##0.0_ ;_ * &quot;-&quot;?_ ;_ @_ "/>
  </numFmts>
  <fonts count="1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theme="1"/>
      <name val="Calibri"/>
      <family val="2"/>
      <scheme val="minor"/>
    </font>
    <font>
      <sz val="11"/>
      <color theme="0"/>
      <name val="Calibri"/>
      <family val="2"/>
      <scheme val="minor"/>
    </font>
    <font>
      <u val="singleAccounting"/>
      <sz val="11"/>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indexed="41"/>
        <bgColor indexed="64"/>
      </patternFill>
    </fill>
    <fill>
      <patternFill patternType="solid">
        <fgColor indexed="29"/>
        <bgColor indexed="64"/>
      </patternFill>
    </fill>
    <fill>
      <patternFill patternType="solid">
        <fgColor theme="0"/>
        <bgColor indexed="64"/>
      </patternFill>
    </fill>
    <fill>
      <patternFill patternType="solid">
        <fgColor indexed="44"/>
        <bgColor indexed="64"/>
      </patternFill>
    </fill>
  </fills>
  <borders count="5">
    <border>
      <left/>
      <right/>
      <top/>
      <bottom/>
      <diagonal/>
    </border>
    <border>
      <left/>
      <right/>
      <top style="thin">
        <color auto="1"/>
      </top>
      <bottom style="thin">
        <color auto="1"/>
      </bottom>
      <diagonal/>
    </border>
    <border>
      <left/>
      <right/>
      <top/>
      <bottom style="thin">
        <color indexed="64"/>
      </bottom>
      <diagonal/>
    </border>
    <border>
      <left/>
      <right/>
      <top/>
      <bottom style="medium">
        <color indexed="64"/>
      </bottom>
      <diagonal/>
    </border>
    <border>
      <left/>
      <right/>
      <top/>
      <bottom style="double">
        <color indexed="64"/>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34">
    <xf numFmtId="0" fontId="0" fillId="0" borderId="0" xfId="0"/>
    <xf numFmtId="0" fontId="7" fillId="4" borderId="1" xfId="0" applyFont="1" applyFill="1" applyBorder="1" applyAlignment="1">
      <alignment wrapText="1"/>
    </xf>
    <xf numFmtId="0" fontId="7" fillId="4" borderId="0" xfId="0" applyFont="1" applyFill="1" applyAlignment="1">
      <alignment wrapText="1"/>
    </xf>
    <xf numFmtId="0" fontId="7" fillId="4" borderId="2" xfId="0" applyFont="1" applyFill="1" applyBorder="1" applyAlignment="1">
      <alignment horizontal="center" wrapText="1"/>
    </xf>
    <xf numFmtId="0" fontId="5" fillId="0" borderId="0" xfId="0" applyFont="1" applyBorder="1"/>
    <xf numFmtId="0" fontId="5" fillId="0" borderId="0" xfId="0" applyFont="1"/>
    <xf numFmtId="0" fontId="5" fillId="0" borderId="0" xfId="0" applyFont="1" applyBorder="1" applyAlignment="1">
      <alignment horizontal="left"/>
    </xf>
    <xf numFmtId="0" fontId="5" fillId="0" borderId="0" xfId="0" applyFont="1" applyAlignment="1">
      <alignment horizontal="center"/>
    </xf>
    <xf numFmtId="0" fontId="8" fillId="4" borderId="0" xfId="0" applyFont="1" applyFill="1"/>
    <xf numFmtId="1" fontId="5" fillId="0" borderId="0" xfId="0" applyNumberFormat="1" applyFont="1"/>
    <xf numFmtId="165" fontId="5" fillId="0" borderId="0" xfId="1" applyNumberFormat="1" applyFont="1"/>
    <xf numFmtId="166" fontId="9" fillId="0" borderId="0" xfId="1" applyNumberFormat="1" applyFont="1"/>
    <xf numFmtId="166" fontId="5" fillId="3" borderId="0" xfId="0" applyNumberFormat="1" applyFont="1" applyFill="1"/>
    <xf numFmtId="167" fontId="5" fillId="3" borderId="0" xfId="0" applyNumberFormat="1" applyFont="1" applyFill="1"/>
    <xf numFmtId="0" fontId="8" fillId="0" borderId="0" xfId="0" applyFont="1"/>
    <xf numFmtId="9" fontId="8" fillId="0" borderId="0" xfId="2" applyNumberFormat="1" applyFont="1"/>
    <xf numFmtId="0" fontId="4" fillId="0" borderId="0" xfId="0" applyFont="1"/>
    <xf numFmtId="14" fontId="4" fillId="0" borderId="0" xfId="0" applyNumberFormat="1" applyFont="1"/>
    <xf numFmtId="0" fontId="4" fillId="0" borderId="3" xfId="0" applyFont="1" applyBorder="1"/>
    <xf numFmtId="9" fontId="5" fillId="2" borderId="0" xfId="2" applyFont="1" applyFill="1"/>
    <xf numFmtId="1" fontId="10" fillId="0" borderId="0" xfId="0" applyNumberFormat="1" applyFont="1"/>
    <xf numFmtId="0" fontId="10" fillId="0" borderId="0" xfId="0" applyFont="1"/>
    <xf numFmtId="0" fontId="3" fillId="0" borderId="0" xfId="0" applyFont="1" applyBorder="1"/>
    <xf numFmtId="1" fontId="5" fillId="2" borderId="0" xfId="0" applyNumberFormat="1" applyFont="1" applyFill="1"/>
    <xf numFmtId="9" fontId="5" fillId="5" borderId="0" xfId="2" applyFont="1" applyFill="1"/>
    <xf numFmtId="0" fontId="2" fillId="0" borderId="0" xfId="0" applyFont="1" applyFill="1" applyBorder="1"/>
    <xf numFmtId="0" fontId="5" fillId="0" borderId="0" xfId="0" applyFont="1" applyAlignment="1">
      <alignment horizontal="center"/>
    </xf>
    <xf numFmtId="14" fontId="4" fillId="0" borderId="4" xfId="0" applyNumberFormat="1" applyFont="1" applyBorder="1" applyAlignment="1">
      <alignment horizontal="center"/>
    </xf>
    <xf numFmtId="0" fontId="1" fillId="0" borderId="0" xfId="0" applyFont="1" applyBorder="1"/>
    <xf numFmtId="0" fontId="1" fillId="0" borderId="0" xfId="0" applyFont="1" applyFill="1" applyBorder="1"/>
    <xf numFmtId="0" fontId="1" fillId="0" borderId="0" xfId="0" applyFont="1"/>
    <xf numFmtId="14" fontId="1" fillId="0" borderId="3" xfId="0" applyNumberFormat="1" applyFont="1" applyBorder="1"/>
    <xf numFmtId="14" fontId="1" fillId="0" borderId="4" xfId="0" applyNumberFormat="1" applyFont="1" applyBorder="1" applyAlignment="1">
      <alignment horizontal="center"/>
    </xf>
    <xf numFmtId="0" fontId="1" fillId="0" borderId="3" xfId="0" applyFont="1" applyBorder="1"/>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Basis!$H$36</c:f>
          <c:strCache>
            <c:ptCount val="1"/>
            <c:pt idx="0">
              <c:v>Investment plan</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Basis!$H$36</c:f>
              <c:strCache>
                <c:ptCount val="1"/>
                <c:pt idx="0">
                  <c:v>Investment plan</c:v>
                </c:pt>
              </c:strCache>
            </c:strRef>
          </c:tx>
          <c:spPr>
            <a:solidFill>
              <a:schemeClr val="accent1"/>
            </a:solidFill>
            <a:ln>
              <a:noFill/>
            </a:ln>
            <a:effectLst/>
          </c:spPr>
          <c:invertIfNegative val="0"/>
          <c:cat>
            <c:numRef>
              <c:f>Basis!$I$27:$K$27</c:f>
              <c:numCache>
                <c:formatCode>General</c:formatCode>
                <c:ptCount val="3"/>
                <c:pt idx="0">
                  <c:v>2018</c:v>
                </c:pt>
                <c:pt idx="1">
                  <c:v>2019</c:v>
                </c:pt>
                <c:pt idx="2">
                  <c:v>2020</c:v>
                </c:pt>
              </c:numCache>
            </c:numRef>
          </c:cat>
          <c:val>
            <c:numRef>
              <c:f>Basis!$I$26:$K$26</c:f>
              <c:numCache>
                <c:formatCode>_ * #,##0.0_ ;_ * \-#,##0.0_ ;_ * "-"?_ ;_ @_ </c:formatCode>
                <c:ptCount val="3"/>
                <c:pt idx="0">
                  <c:v>70000</c:v>
                </c:pt>
                <c:pt idx="1">
                  <c:v>55000</c:v>
                </c:pt>
                <c:pt idx="2">
                  <c:v>35000</c:v>
                </c:pt>
              </c:numCache>
            </c:numRef>
          </c:val>
          <c:extLst>
            <c:ext xmlns:c16="http://schemas.microsoft.com/office/drawing/2014/chart" uri="{C3380CC4-5D6E-409C-BE32-E72D297353CC}">
              <c16:uniqueId val="{00000000-5A70-4EE9-9F80-B57FC71F4BC3}"/>
            </c:ext>
          </c:extLst>
        </c:ser>
        <c:dLbls>
          <c:showLegendKey val="0"/>
          <c:showVal val="0"/>
          <c:showCatName val="0"/>
          <c:showSerName val="0"/>
          <c:showPercent val="0"/>
          <c:showBubbleSize val="0"/>
        </c:dLbls>
        <c:gapWidth val="219"/>
        <c:overlap val="-27"/>
        <c:axId val="483000808"/>
        <c:axId val="483001200"/>
      </c:barChart>
      <c:catAx>
        <c:axId val="483000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83001200"/>
        <c:crosses val="autoZero"/>
        <c:auto val="1"/>
        <c:lblAlgn val="ctr"/>
        <c:lblOffset val="100"/>
        <c:noMultiLvlLbl val="0"/>
      </c:catAx>
      <c:valAx>
        <c:axId val="483001200"/>
        <c:scaling>
          <c:orientation val="minMax"/>
        </c:scaling>
        <c:delete val="0"/>
        <c:axPos val="l"/>
        <c:numFmt formatCode="_ * #,##0.0_ ;_ * \-#,##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83000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153080</xdr:colOff>
      <xdr:row>1</xdr:row>
      <xdr:rowOff>30787</xdr:rowOff>
    </xdr:from>
    <xdr:to>
      <xdr:col>21</xdr:col>
      <xdr:colOff>197304</xdr:colOff>
      <xdr:row>12</xdr:row>
      <xdr:rowOff>3402</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176893</xdr:colOff>
      <xdr:row>1</xdr:row>
      <xdr:rowOff>27215</xdr:rowOff>
    </xdr:from>
    <xdr:to>
      <xdr:col>6</xdr:col>
      <xdr:colOff>666750</xdr:colOff>
      <xdr:row>35</xdr:row>
      <xdr:rowOff>224517</xdr:rowOff>
    </xdr:to>
    <xdr:sp macro="" textlink="">
      <xdr:nvSpPr>
        <xdr:cNvPr id="2" name="Rechteck 1">
          <a:extLst>
            <a:ext uri="{FF2B5EF4-FFF2-40B4-BE49-F238E27FC236}">
              <a16:creationId xmlns:a16="http://schemas.microsoft.com/office/drawing/2014/main" id="{652182E5-7BDA-48EA-87DE-707A1CA1C10C}"/>
            </a:ext>
          </a:extLst>
        </xdr:cNvPr>
        <xdr:cNvSpPr/>
      </xdr:nvSpPr>
      <xdr:spPr>
        <a:xfrm>
          <a:off x="176893" y="258536"/>
          <a:ext cx="5306786" cy="80214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b="1">
              <a:solidFill>
                <a:schemeClr val="tx1"/>
              </a:solidFill>
            </a:rPr>
            <a:t>Goal</a:t>
          </a:r>
          <a:r>
            <a:rPr lang="de-CH" sz="1100">
              <a:solidFill>
                <a:schemeClr val="tx1"/>
              </a:solidFill>
            </a:rPr>
            <a:t>: We have to</a:t>
          </a:r>
          <a:r>
            <a:rPr lang="de-CH" sz="1100" baseline="0">
              <a:solidFill>
                <a:schemeClr val="tx1"/>
              </a:solidFill>
            </a:rPr>
            <a:t> construct an investment plan for five machines and for the next three years, assuming that the service life can be derived from the observed service lifes of equivalent machines. It is assumed that fhe future replacement prices are uncertain and the there is a negative correlation between prices and service life of the first two machines. As a requirement, the investment plan should ensure that with 90% probalility the real expenditure is below the calculated value.</a:t>
          </a:r>
        </a:p>
        <a:p>
          <a:pPr algn="l"/>
          <a:endParaRPr lang="de-CH" sz="1100" baseline="0">
            <a:solidFill>
              <a:schemeClr val="tx1"/>
            </a:solidFill>
          </a:endParaRPr>
        </a:p>
        <a:p>
          <a:pPr algn="l"/>
          <a:endParaRPr lang="de-CH" sz="1100" baseline="0">
            <a:solidFill>
              <a:schemeClr val="tx1"/>
            </a:solidFill>
          </a:endParaRPr>
        </a:p>
        <a:p>
          <a:pPr algn="l"/>
          <a:endParaRPr lang="de-CH" sz="1100" baseline="0">
            <a:solidFill>
              <a:schemeClr val="tx1"/>
            </a:solidFill>
          </a:endParaRPr>
        </a:p>
        <a:p>
          <a:pPr algn="l"/>
          <a:r>
            <a:rPr lang="de-CH" sz="1100" b="1" baseline="0">
              <a:solidFill>
                <a:schemeClr val="tx1"/>
              </a:solidFill>
            </a:rPr>
            <a:t>Model</a:t>
          </a:r>
          <a:r>
            <a:rPr lang="de-CH" sz="1100" baseline="0">
              <a:solidFill>
                <a:schemeClr val="tx1"/>
              </a:solidFill>
            </a:rPr>
            <a:t>: From the sheet "History" we derive the empircal distribibution of the service life of the old machine park using the "Fit distribution" function (generating a Weibull distribution). This distribution is used  to derive the service life of the current machine park. For each machine we estimate the net asset value (in current prices) and derive the investment plan in the output variable. In scenario environment we define a threshold of 0.9 for the "Worst Case". This is equivalent to the interpretations that - if repeating the simulation again and again - there is a 10% probability that the investment plan will return an investiment requirement higher than the value obtained from the threshold. This corresponds to a threshold value (or investment plan value) of 266'116 Euros. </a:t>
          </a:r>
          <a:endParaRPr lang="de-CH" sz="1100">
            <a:solidFill>
              <a:schemeClr val="tx1"/>
            </a:solidFill>
          </a:endParaRPr>
        </a:p>
      </xdr:txBody>
    </xdr:sp>
    <xdr:clientData/>
  </xdr:twoCellAnchor>
  <xdr:twoCellAnchor editAs="oneCell">
    <xdr:from>
      <xdr:col>0</xdr:col>
      <xdr:colOff>557893</xdr:colOff>
      <xdr:row>14</xdr:row>
      <xdr:rowOff>156482</xdr:rowOff>
    </xdr:from>
    <xdr:to>
      <xdr:col>6</xdr:col>
      <xdr:colOff>239410</xdr:colOff>
      <xdr:row>35</xdr:row>
      <xdr:rowOff>199898</xdr:rowOff>
    </xdr:to>
    <xdr:pic>
      <xdr:nvPicPr>
        <xdr:cNvPr id="4" name="Grafik 3">
          <a:extLst>
            <a:ext uri="{FF2B5EF4-FFF2-40B4-BE49-F238E27FC236}">
              <a16:creationId xmlns:a16="http://schemas.microsoft.com/office/drawing/2014/main" id="{020C4A4C-0CB1-40FB-AF92-01494A66D3E0}"/>
            </a:ext>
          </a:extLst>
        </xdr:cNvPr>
        <xdr:cNvPicPr>
          <a:picLocks noChangeAspect="1"/>
        </xdr:cNvPicPr>
      </xdr:nvPicPr>
      <xdr:blipFill>
        <a:blip xmlns:r="http://schemas.openxmlformats.org/officeDocument/2006/relationships" r:embed="rId2"/>
        <a:stretch>
          <a:fillRect/>
        </a:stretch>
      </xdr:blipFill>
      <xdr:spPr>
        <a:xfrm>
          <a:off x="557893" y="3394982"/>
          <a:ext cx="4498446" cy="48603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270447</xdr:colOff>
      <xdr:row>1</xdr:row>
      <xdr:rowOff>81643</xdr:rowOff>
    </xdr:from>
    <xdr:to>
      <xdr:col>13</xdr:col>
      <xdr:colOff>149452</xdr:colOff>
      <xdr:row>35</xdr:row>
      <xdr:rowOff>72037</xdr:rowOff>
    </xdr:to>
    <xdr:pic>
      <xdr:nvPicPr>
        <xdr:cNvPr id="2" name="Grafik 1">
          <a:extLst>
            <a:ext uri="{FF2B5EF4-FFF2-40B4-BE49-F238E27FC236}">
              <a16:creationId xmlns:a16="http://schemas.microsoft.com/office/drawing/2014/main" id="{F394E9E4-8538-40F1-B147-BAEB8B6A4E14}"/>
            </a:ext>
          </a:extLst>
        </xdr:cNvPr>
        <xdr:cNvPicPr>
          <a:picLocks noChangeAspect="1"/>
        </xdr:cNvPicPr>
      </xdr:nvPicPr>
      <xdr:blipFill>
        <a:blip xmlns:r="http://schemas.openxmlformats.org/officeDocument/2006/relationships" r:embed="rId1"/>
        <a:stretch>
          <a:fillRect/>
        </a:stretch>
      </xdr:blipFill>
      <xdr:spPr>
        <a:xfrm>
          <a:off x="5109147" y="272143"/>
          <a:ext cx="6932948" cy="629322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H1:Q40"/>
  <sheetViews>
    <sheetView showGridLines="0" showRowColHeaders="0" tabSelected="1" zoomScale="80" zoomScaleNormal="80" workbookViewId="0">
      <selection activeCell="K26" sqref="K26"/>
    </sheetView>
  </sheetViews>
  <sheetFormatPr baseColWidth="10" defaultColWidth="11.3828125" defaultRowHeight="18" customHeight="1" x14ac:dyDescent="0.4"/>
  <cols>
    <col min="1" max="7" width="11.3828125" style="5"/>
    <col min="8" max="8" width="21.921875" style="5" bestFit="1" customWidth="1"/>
    <col min="9" max="9" width="10.15234375" style="5" bestFit="1" customWidth="1"/>
    <col min="10" max="10" width="14.765625" style="5" bestFit="1" customWidth="1"/>
    <col min="11" max="11" width="15.765625" style="5" bestFit="1" customWidth="1"/>
    <col min="12" max="12" width="5.07421875" style="14" bestFit="1" customWidth="1"/>
    <col min="13" max="13" width="5.61328125" style="5" bestFit="1" customWidth="1"/>
    <col min="14" max="14" width="5" style="5" customWidth="1"/>
    <col min="15" max="15" width="11.69140625" style="5" bestFit="1" customWidth="1"/>
    <col min="16" max="16384" width="11.3828125" style="5"/>
  </cols>
  <sheetData>
    <row r="1" spans="8:17" ht="18" customHeight="1" x14ac:dyDescent="0.4">
      <c r="H1" s="2" t="s">
        <v>10</v>
      </c>
      <c r="I1" s="2"/>
      <c r="J1" s="2"/>
      <c r="K1" s="2"/>
      <c r="O1" s="26"/>
      <c r="P1" s="26"/>
      <c r="Q1" s="26"/>
    </row>
    <row r="2" spans="8:17" ht="18" customHeight="1" x14ac:dyDescent="0.4">
      <c r="H2" s="6"/>
      <c r="I2" s="6"/>
      <c r="J2" s="6"/>
      <c r="K2" s="6"/>
      <c r="O2" s="7"/>
      <c r="P2" s="7"/>
      <c r="Q2" s="7"/>
    </row>
    <row r="3" spans="8:17" ht="18" customHeight="1" x14ac:dyDescent="0.4">
      <c r="H3" s="1" t="s">
        <v>11</v>
      </c>
      <c r="I3" s="1"/>
      <c r="J3" s="1"/>
      <c r="K3" s="1"/>
      <c r="O3" s="7"/>
      <c r="P3" s="7"/>
      <c r="Q3" s="7"/>
    </row>
    <row r="4" spans="8:17" ht="18" customHeight="1" x14ac:dyDescent="0.4">
      <c r="H4" s="28" t="s">
        <v>12</v>
      </c>
      <c r="J4" s="28" t="s">
        <v>13</v>
      </c>
      <c r="K4" s="28" t="s">
        <v>14</v>
      </c>
      <c r="N4" s="8"/>
    </row>
    <row r="5" spans="8:17" ht="18" customHeight="1" x14ac:dyDescent="0.4">
      <c r="H5" s="4">
        <v>1</v>
      </c>
      <c r="J5" s="4">
        <v>2007</v>
      </c>
      <c r="K5" s="4">
        <v>45000</v>
      </c>
    </row>
    <row r="6" spans="8:17" ht="18" customHeight="1" x14ac:dyDescent="0.4">
      <c r="H6" s="4">
        <v>2</v>
      </c>
      <c r="J6" s="4">
        <v>2009</v>
      </c>
      <c r="K6" s="4">
        <v>35000</v>
      </c>
    </row>
    <row r="7" spans="8:17" ht="18" customHeight="1" x14ac:dyDescent="0.4">
      <c r="H7" s="4">
        <v>3</v>
      </c>
      <c r="J7" s="4">
        <v>2008</v>
      </c>
      <c r="K7" s="4">
        <v>55000</v>
      </c>
    </row>
    <row r="8" spans="8:17" ht="18" customHeight="1" x14ac:dyDescent="0.4">
      <c r="H8" s="4">
        <v>4</v>
      </c>
      <c r="J8" s="4">
        <v>2005</v>
      </c>
      <c r="K8" s="4">
        <v>25000</v>
      </c>
    </row>
    <row r="9" spans="8:17" ht="18" customHeight="1" x14ac:dyDescent="0.4">
      <c r="H9" s="4">
        <v>5</v>
      </c>
      <c r="J9" s="4">
        <v>2010</v>
      </c>
      <c r="K9" s="4">
        <v>90000</v>
      </c>
    </row>
    <row r="10" spans="8:17" ht="18" customHeight="1" x14ac:dyDescent="0.4">
      <c r="H10" s="1" t="s">
        <v>15</v>
      </c>
      <c r="I10" s="1" t="s">
        <v>7</v>
      </c>
      <c r="J10" s="1" t="s">
        <v>0</v>
      </c>
      <c r="K10" s="1" t="s">
        <v>1</v>
      </c>
      <c r="M10" s="9"/>
    </row>
    <row r="11" spans="8:17" ht="18" customHeight="1" x14ac:dyDescent="0.4">
      <c r="H11" s="28" t="s">
        <v>16</v>
      </c>
      <c r="I11" s="5">
        <v>7.12</v>
      </c>
      <c r="J11" s="5">
        <v>2.1</v>
      </c>
      <c r="K11" s="5">
        <v>2</v>
      </c>
      <c r="M11" s="9"/>
    </row>
    <row r="12" spans="8:17" ht="18" customHeight="1" x14ac:dyDescent="0.4">
      <c r="H12" s="1" t="s">
        <v>17</v>
      </c>
      <c r="I12" s="1"/>
      <c r="J12" s="1"/>
      <c r="K12" s="1"/>
      <c r="O12" s="10"/>
      <c r="P12" s="10"/>
      <c r="Q12" s="10"/>
    </row>
    <row r="13" spans="8:17" ht="18" customHeight="1" x14ac:dyDescent="0.4">
      <c r="H13" s="22" t="s">
        <v>2</v>
      </c>
      <c r="I13" s="4"/>
      <c r="J13" s="4"/>
      <c r="K13" s="23">
        <f ca="1">_xll.FLOsimula_Weibull($I$11,$J$11,$K11,"ND_1")</f>
        <v>11.32</v>
      </c>
      <c r="O13" s="10"/>
      <c r="P13" s="10"/>
      <c r="Q13" s="10"/>
    </row>
    <row r="14" spans="8:17" ht="18" customHeight="1" x14ac:dyDescent="0.4">
      <c r="H14" s="22" t="s">
        <v>3</v>
      </c>
      <c r="I14" s="4"/>
      <c r="J14" s="4"/>
      <c r="K14" s="23">
        <f ca="1">_xll.FLOsimula_Weibull($I$11,$J$11,$K11,"ND_2")</f>
        <v>11.32</v>
      </c>
      <c r="O14" s="10"/>
      <c r="P14" s="10"/>
      <c r="Q14" s="10"/>
    </row>
    <row r="15" spans="8:17" ht="18" customHeight="1" x14ac:dyDescent="0.4">
      <c r="H15" s="22" t="s">
        <v>4</v>
      </c>
      <c r="I15" s="4"/>
      <c r="J15" s="4"/>
      <c r="K15" s="23">
        <f ca="1">_xll.FLOsimula_Weibull($I$11,$J$11,$K11,"ND_3")</f>
        <v>11.32</v>
      </c>
      <c r="O15" s="10"/>
      <c r="P15" s="10"/>
      <c r="Q15" s="10"/>
    </row>
    <row r="16" spans="8:17" ht="18" customHeight="1" x14ac:dyDescent="0.4">
      <c r="H16" s="22" t="s">
        <v>5</v>
      </c>
      <c r="I16" s="4"/>
      <c r="J16" s="4"/>
      <c r="K16" s="23">
        <f ca="1">_xll.FLOsimula_Weibull($I$11,$J$11,$K11,"ND_4")</f>
        <v>11.32</v>
      </c>
      <c r="O16" s="10"/>
      <c r="P16" s="10"/>
      <c r="Q16" s="10"/>
    </row>
    <row r="17" spans="8:17" ht="18" customHeight="1" x14ac:dyDescent="0.4">
      <c r="H17" s="22" t="s">
        <v>6</v>
      </c>
      <c r="I17" s="4"/>
      <c r="J17" s="4"/>
      <c r="K17" s="23">
        <f ca="1">_xll.FLOsimula_Weibull($I$11,$J$11,$K11,"ND_5")</f>
        <v>11.32</v>
      </c>
      <c r="O17" s="10"/>
      <c r="P17" s="10"/>
      <c r="Q17" s="10"/>
    </row>
    <row r="18" spans="8:17" ht="18" customHeight="1" x14ac:dyDescent="0.4">
      <c r="H18" s="29" t="s">
        <v>18</v>
      </c>
      <c r="I18" s="4"/>
      <c r="J18" s="4"/>
      <c r="K18" s="19">
        <f ca="1">_xll.FLOsimula_Normal(0,0.01,"Price_1")</f>
        <v>0</v>
      </c>
      <c r="O18" s="10"/>
      <c r="P18" s="10"/>
      <c r="Q18" s="10"/>
    </row>
    <row r="19" spans="8:17" ht="18" customHeight="1" x14ac:dyDescent="0.4">
      <c r="H19" s="29" t="s">
        <v>19</v>
      </c>
      <c r="I19" s="4"/>
      <c r="J19" s="4"/>
      <c r="K19" s="19">
        <f ca="1">_xll.FLOsimula_Normal(0,0.01,"Price_2")</f>
        <v>0</v>
      </c>
      <c r="O19" s="10"/>
      <c r="P19" s="10"/>
      <c r="Q19" s="10"/>
    </row>
    <row r="20" spans="8:17" ht="18" customHeight="1" x14ac:dyDescent="0.4">
      <c r="H20" s="29" t="s">
        <v>20</v>
      </c>
      <c r="I20" s="4"/>
      <c r="J20" s="4"/>
      <c r="K20" s="19">
        <f ca="1">_xll.FLOsimula_Normal(0,0.01,"Price_3")</f>
        <v>0</v>
      </c>
      <c r="O20" s="10"/>
      <c r="P20" s="10"/>
      <c r="Q20" s="10"/>
    </row>
    <row r="21" spans="8:17" ht="18" customHeight="1" x14ac:dyDescent="0.4">
      <c r="H21" s="29" t="s">
        <v>21</v>
      </c>
      <c r="I21" s="4"/>
      <c r="J21" s="4"/>
      <c r="K21" s="19">
        <f ca="1">_xll.FLOsimula_Normal(0,0.01,"Price_4")</f>
        <v>0</v>
      </c>
      <c r="O21" s="10"/>
      <c r="P21" s="10"/>
      <c r="Q21" s="10"/>
    </row>
    <row r="22" spans="8:17" ht="18" customHeight="1" x14ac:dyDescent="0.4">
      <c r="H22" s="29" t="s">
        <v>22</v>
      </c>
      <c r="I22" s="4"/>
      <c r="J22" s="4"/>
      <c r="K22" s="19">
        <f ca="1">_xll.FLOsimula_Normal(0,0.01,"Price_5")</f>
        <v>0</v>
      </c>
      <c r="O22" s="10"/>
      <c r="P22" s="10"/>
      <c r="Q22" s="10"/>
    </row>
    <row r="23" spans="8:17" ht="18" customHeight="1" x14ac:dyDescent="0.4">
      <c r="H23" s="25" t="s">
        <v>8</v>
      </c>
      <c r="I23" s="4"/>
      <c r="J23" s="4"/>
      <c r="K23" s="24">
        <f ca="1">+_xll.FLOsimula_correlacion("ND_1","Price_1",-0.6)</f>
        <v>-0.6</v>
      </c>
      <c r="O23" s="10"/>
      <c r="P23" s="10"/>
      <c r="Q23" s="10"/>
    </row>
    <row r="24" spans="8:17" ht="18" customHeight="1" x14ac:dyDescent="0.4">
      <c r="H24" s="25" t="s">
        <v>9</v>
      </c>
      <c r="I24" s="4"/>
      <c r="J24" s="4"/>
      <c r="K24" s="24">
        <f ca="1">+_xll.FLOsimula_correlacion("ND_2","Price_2",-0.6)</f>
        <v>-0.6</v>
      </c>
      <c r="O24" s="10"/>
      <c r="P24" s="10"/>
      <c r="Q24" s="10"/>
    </row>
    <row r="25" spans="8:17" ht="18" customHeight="1" x14ac:dyDescent="0.4">
      <c r="H25" s="1" t="s">
        <v>31</v>
      </c>
      <c r="I25" s="1"/>
      <c r="J25" s="1"/>
      <c r="K25" s="1"/>
      <c r="O25" s="10"/>
      <c r="P25" s="10"/>
      <c r="Q25" s="10"/>
    </row>
    <row r="26" spans="8:17" ht="18" customHeight="1" x14ac:dyDescent="0.4">
      <c r="I26" s="13">
        <f ca="1">SUM(I28:I32)+_xll.FLOsimula_output("Sub_1")</f>
        <v>70000</v>
      </c>
      <c r="J26" s="13">
        <f ca="1">SUM(J28:J32)+_xll.FLOsimula_output("Sub_2")</f>
        <v>55000</v>
      </c>
      <c r="K26" s="13">
        <f ca="1">SUM(K28:K32)+_xll.FLOsimula_output("Sub_3")</f>
        <v>35000</v>
      </c>
    </row>
    <row r="27" spans="8:17" ht="18" customHeight="1" x14ac:dyDescent="0.4">
      <c r="H27" s="3" t="s">
        <v>23</v>
      </c>
      <c r="I27" s="3">
        <f ca="1">YEAR(TODAY())+1</f>
        <v>2018</v>
      </c>
      <c r="J27" s="3">
        <f ca="1">I27+1</f>
        <v>2019</v>
      </c>
      <c r="K27" s="3">
        <f ca="1">J27+1</f>
        <v>2020</v>
      </c>
    </row>
    <row r="28" spans="8:17" ht="18" customHeight="1" x14ac:dyDescent="0.4">
      <c r="H28" s="30" t="s">
        <v>24</v>
      </c>
      <c r="I28" s="10">
        <f ca="1">IF(AND($L28&lt;=I$27,K13&lt;&gt;0),$K5*POWER(1+$K18,I$27-$J5),0)</f>
        <v>45000</v>
      </c>
      <c r="J28" s="10">
        <f ca="1">IF(AND($L28=J$27,$K13&lt;&gt;0),$K5*POWER(1+$K18,$J27-$J5),0)</f>
        <v>0</v>
      </c>
      <c r="K28" s="10">
        <f ca="1">IF(AND($L28=K$27,$K13&lt;&gt;0),$K5*POWER(1+$K18,$K27-$J5),0)</f>
        <v>0</v>
      </c>
      <c r="L28" s="20">
        <f ca="1">ROUND(J5+K13,0)</f>
        <v>2018</v>
      </c>
    </row>
    <row r="29" spans="8:17" ht="18" customHeight="1" x14ac:dyDescent="0.7">
      <c r="H29" s="30" t="s">
        <v>25</v>
      </c>
      <c r="I29" s="10">
        <f ca="1">IF(AND($L29&lt;=I$27,K14&lt;&gt;0),$K6*POWER(1+K19,I$27-$J6),0)</f>
        <v>0</v>
      </c>
      <c r="J29" s="10">
        <f ca="1">IF(AND($L29=J$27,$K14&lt;&gt;0),$K6*POWER(1+$K19,$J27-$J6),0)</f>
        <v>0</v>
      </c>
      <c r="K29" s="10">
        <f ca="1">IF(AND($L29=K$27,$K14&lt;&gt;0),$K6*POWER(1+$K19,$K27-$J6),0)</f>
        <v>35000</v>
      </c>
      <c r="L29" s="20">
        <f ca="1">ROUND(J6+K14,0)</f>
        <v>2020</v>
      </c>
      <c r="O29" s="11"/>
    </row>
    <row r="30" spans="8:17" ht="15" customHeight="1" x14ac:dyDescent="0.4">
      <c r="H30" s="30" t="s">
        <v>26</v>
      </c>
      <c r="I30" s="10">
        <f ca="1">IF(AND($L30&lt;=I$27,K15&lt;&gt;0),$K7*POWER(1+K20,I$27-$J7),0)</f>
        <v>0</v>
      </c>
      <c r="J30" s="10">
        <f ca="1">IF(AND($L30=J$27,$K15&lt;&gt;0),$K7*POWER(1+$K20,$J27-$J7),0)</f>
        <v>55000</v>
      </c>
      <c r="K30" s="10">
        <f ca="1">IF(AND($L30=K$27,$K15&lt;&gt;0),$K7*POWER(1+$K20,$K27-$J7),0)</f>
        <v>0</v>
      </c>
      <c r="L30" s="20">
        <f ca="1">ROUND(J7+K15,0)</f>
        <v>2019</v>
      </c>
    </row>
    <row r="31" spans="8:17" ht="18" customHeight="1" x14ac:dyDescent="0.4">
      <c r="H31" s="30" t="s">
        <v>27</v>
      </c>
      <c r="I31" s="10">
        <f ca="1">IF(AND($L31&lt;=I$27,K16&lt;&gt;0),$K8*POWER(1+K21,I$27-$J8),0)</f>
        <v>25000</v>
      </c>
      <c r="J31" s="10">
        <f ca="1">IF(AND($L31=J$27,$K16&lt;&gt;0),$K8*POWER(1+$K21,$J27-$J8),0)</f>
        <v>0</v>
      </c>
      <c r="K31" s="10">
        <f ca="1">IF(AND($L31=K$27,$K16&lt;&gt;0),$K8*POWER(1+$K21,$K27-$J8),0)</f>
        <v>0</v>
      </c>
      <c r="L31" s="20">
        <f ca="1">ROUND(J8+K16,0)</f>
        <v>2016</v>
      </c>
    </row>
    <row r="32" spans="8:17" ht="18" customHeight="1" x14ac:dyDescent="0.4">
      <c r="H32" s="30" t="s">
        <v>28</v>
      </c>
      <c r="I32" s="10">
        <f ca="1">IF(AND($L32&lt;=I$27,K17&lt;&gt;0),$K9*POWER(1+K22,I$27-$J9),0)</f>
        <v>0</v>
      </c>
      <c r="J32" s="10">
        <f ca="1">IF(AND($L32=J$27,$K17&lt;&gt;0),$K9*POWER(1+$K22,$J27-$J9),0)</f>
        <v>0</v>
      </c>
      <c r="K32" s="10">
        <f ca="1">IF(AND($L32=K$27,$K17&lt;&gt;0),$K9*POWER(1+$K22,$K27-$J9),0)</f>
        <v>0</v>
      </c>
      <c r="L32" s="20">
        <f ca="1">ROUND(J9+K17,0)</f>
        <v>2021</v>
      </c>
    </row>
    <row r="33" spans="8:12" ht="18" customHeight="1" x14ac:dyDescent="0.4">
      <c r="L33" s="21"/>
    </row>
    <row r="34" spans="8:12" ht="18" customHeight="1" x14ac:dyDescent="0.4">
      <c r="H34" s="1" t="s">
        <v>29</v>
      </c>
      <c r="I34" s="1"/>
      <c r="J34" s="1"/>
      <c r="K34" s="1"/>
    </row>
    <row r="36" spans="8:12" ht="18" customHeight="1" x14ac:dyDescent="0.4">
      <c r="H36" s="30" t="s">
        <v>30</v>
      </c>
      <c r="K36" s="12">
        <f ca="1">SUM(I28:K32)+_xll.FLOsimula_output("Investment_plan")</f>
        <v>160000</v>
      </c>
    </row>
    <row r="40" spans="8:12" ht="18" customHeight="1" x14ac:dyDescent="0.4">
      <c r="L40" s="15"/>
    </row>
  </sheetData>
  <mergeCells count="1">
    <mergeCell ref="O1:Q1"/>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D655"/>
  <sheetViews>
    <sheetView showGridLines="0" workbookViewId="0">
      <selection activeCell="D3" sqref="D3"/>
    </sheetView>
  </sheetViews>
  <sheetFormatPr baseColWidth="10" defaultRowHeight="14.6" x14ac:dyDescent="0.4"/>
  <cols>
    <col min="1" max="1" width="19.765625" style="17" customWidth="1"/>
    <col min="2" max="2" width="17" style="17" bestFit="1" customWidth="1"/>
    <col min="3" max="3" width="11.07421875" style="16"/>
    <col min="4" max="4" width="20.53515625" style="16" bestFit="1" customWidth="1"/>
    <col min="5" max="16384" width="11.07421875" style="16"/>
  </cols>
  <sheetData>
    <row r="1" spans="1:4" ht="15" thickBot="1" x14ac:dyDescent="0.45">
      <c r="A1" s="32" t="s">
        <v>33</v>
      </c>
      <c r="B1" s="27"/>
      <c r="C1" s="27"/>
      <c r="D1" s="27"/>
    </row>
    <row r="2" spans="1:4" ht="15.45" thickTop="1" thickBot="1" x14ac:dyDescent="0.45">
      <c r="A2" s="31" t="s">
        <v>32</v>
      </c>
      <c r="B2" s="31" t="s">
        <v>34</v>
      </c>
      <c r="C2" s="18"/>
      <c r="D2" s="33" t="s">
        <v>35</v>
      </c>
    </row>
    <row r="3" spans="1:4" x14ac:dyDescent="0.4">
      <c r="A3" s="17">
        <v>37837</v>
      </c>
      <c r="B3" s="17">
        <v>40879.858587805764</v>
      </c>
      <c r="D3" s="16">
        <f>(B3-A3)/365</f>
        <v>8.3365988707007226</v>
      </c>
    </row>
    <row r="4" spans="1:4" x14ac:dyDescent="0.4">
      <c r="A4" s="17">
        <v>37812</v>
      </c>
      <c r="B4" s="17">
        <v>41613.425841442702</v>
      </c>
      <c r="D4" s="16">
        <f t="shared" ref="D4:D67" si="0">(B4-A4)/365</f>
        <v>10.414865319021102</v>
      </c>
    </row>
    <row r="5" spans="1:4" x14ac:dyDescent="0.4">
      <c r="A5" s="17">
        <v>37708</v>
      </c>
      <c r="B5" s="17">
        <v>41236.672492494989</v>
      </c>
      <c r="D5" s="16">
        <f t="shared" si="0"/>
        <v>9.6675958698492845</v>
      </c>
    </row>
    <row r="6" spans="1:4" x14ac:dyDescent="0.4">
      <c r="A6" s="17">
        <v>37679</v>
      </c>
      <c r="B6" s="17">
        <v>41228.934193392335</v>
      </c>
      <c r="D6" s="16">
        <f t="shared" si="0"/>
        <v>9.7258471051844797</v>
      </c>
    </row>
    <row r="7" spans="1:4" x14ac:dyDescent="0.4">
      <c r="A7" s="17">
        <v>37856</v>
      </c>
      <c r="B7" s="17">
        <v>40908.333376968243</v>
      </c>
      <c r="D7" s="16">
        <f t="shared" si="0"/>
        <v>8.3625571971732686</v>
      </c>
    </row>
    <row r="8" spans="1:4" x14ac:dyDescent="0.4">
      <c r="A8" s="17">
        <v>37625</v>
      </c>
      <c r="B8" s="17">
        <v>41122.996379954639</v>
      </c>
      <c r="D8" s="16">
        <f t="shared" si="0"/>
        <v>9.5835517259031189</v>
      </c>
    </row>
    <row r="9" spans="1:4" x14ac:dyDescent="0.4">
      <c r="A9" s="17">
        <v>37977</v>
      </c>
      <c r="B9" s="17">
        <v>41339.8147176204</v>
      </c>
      <c r="D9" s="16">
        <f t="shared" si="0"/>
        <v>9.2131910071791783</v>
      </c>
    </row>
    <row r="10" spans="1:4" x14ac:dyDescent="0.4">
      <c r="A10" s="17">
        <v>37687</v>
      </c>
      <c r="B10" s="17">
        <v>40730.763216427164</v>
      </c>
      <c r="D10" s="16">
        <f t="shared" si="0"/>
        <v>8.3390773052799005</v>
      </c>
    </row>
    <row r="11" spans="1:4" x14ac:dyDescent="0.4">
      <c r="A11" s="17">
        <v>37714</v>
      </c>
      <c r="B11" s="17">
        <v>40577.117567736386</v>
      </c>
      <c r="D11" s="16">
        <f t="shared" si="0"/>
        <v>7.8441577198257155</v>
      </c>
    </row>
    <row r="12" spans="1:4" x14ac:dyDescent="0.4">
      <c r="A12" s="17">
        <v>37876</v>
      </c>
      <c r="B12" s="17">
        <v>41039.72579795566</v>
      </c>
      <c r="D12" s="16">
        <f t="shared" si="0"/>
        <v>8.667741912207287</v>
      </c>
    </row>
    <row r="13" spans="1:4" x14ac:dyDescent="0.4">
      <c r="A13" s="17">
        <v>37825</v>
      </c>
      <c r="B13" s="17">
        <v>41911.836980815882</v>
      </c>
      <c r="D13" s="16">
        <f t="shared" si="0"/>
        <v>11.196813646070911</v>
      </c>
    </row>
    <row r="14" spans="1:4" x14ac:dyDescent="0.4">
      <c r="A14" s="17">
        <v>37763</v>
      </c>
      <c r="B14" s="17">
        <v>40932.460055642543</v>
      </c>
      <c r="D14" s="16">
        <f t="shared" si="0"/>
        <v>8.6834522072398439</v>
      </c>
    </row>
    <row r="15" spans="1:4" x14ac:dyDescent="0.4">
      <c r="A15" s="17">
        <v>37870</v>
      </c>
      <c r="B15" s="17">
        <v>41448.748048823742</v>
      </c>
      <c r="D15" s="16">
        <f t="shared" si="0"/>
        <v>9.8047891748595664</v>
      </c>
    </row>
    <row r="16" spans="1:4" x14ac:dyDescent="0.4">
      <c r="A16" s="17">
        <v>37790</v>
      </c>
      <c r="B16" s="17">
        <v>40906.509516130413</v>
      </c>
      <c r="D16" s="16">
        <f t="shared" si="0"/>
        <v>8.5383822359737334</v>
      </c>
    </row>
    <row r="17" spans="1:4" x14ac:dyDescent="0.4">
      <c r="A17" s="17">
        <v>37859</v>
      </c>
      <c r="B17" s="17">
        <v>41246.981163984899</v>
      </c>
      <c r="D17" s="16">
        <f t="shared" si="0"/>
        <v>9.2821401753010946</v>
      </c>
    </row>
    <row r="18" spans="1:4" x14ac:dyDescent="0.4">
      <c r="A18" s="17">
        <v>37846</v>
      </c>
      <c r="B18" s="17">
        <v>40817.084675797611</v>
      </c>
      <c r="D18" s="16">
        <f t="shared" si="0"/>
        <v>8.1399580158838649</v>
      </c>
    </row>
    <row r="19" spans="1:4" x14ac:dyDescent="0.4">
      <c r="A19" s="17">
        <v>37887</v>
      </c>
      <c r="B19" s="17">
        <v>40784.371203338051</v>
      </c>
      <c r="D19" s="16">
        <f t="shared" si="0"/>
        <v>7.9380032968165768</v>
      </c>
    </row>
    <row r="20" spans="1:4" x14ac:dyDescent="0.4">
      <c r="A20" s="17">
        <v>37758</v>
      </c>
      <c r="B20" s="17">
        <v>40700.310289521032</v>
      </c>
      <c r="D20" s="16">
        <f t="shared" si="0"/>
        <v>8.0611240808795408</v>
      </c>
    </row>
    <row r="21" spans="1:4" x14ac:dyDescent="0.4">
      <c r="A21" s="17">
        <v>37773</v>
      </c>
      <c r="B21" s="17">
        <v>41170.777476896139</v>
      </c>
      <c r="D21" s="16">
        <f t="shared" si="0"/>
        <v>9.308979388756546</v>
      </c>
    </row>
    <row r="22" spans="1:4" x14ac:dyDescent="0.4">
      <c r="A22" s="17">
        <v>37653</v>
      </c>
      <c r="B22" s="17">
        <v>41579.900275009728</v>
      </c>
      <c r="D22" s="16">
        <f t="shared" si="0"/>
        <v>10.75863089043761</v>
      </c>
    </row>
    <row r="23" spans="1:4" x14ac:dyDescent="0.4">
      <c r="A23" s="17">
        <v>37763</v>
      </c>
      <c r="B23" s="17">
        <v>40626.339809945603</v>
      </c>
      <c r="D23" s="16">
        <f t="shared" si="0"/>
        <v>7.8447666025906919</v>
      </c>
    </row>
    <row r="24" spans="1:4" x14ac:dyDescent="0.4">
      <c r="A24" s="17">
        <v>37975</v>
      </c>
      <c r="B24" s="17">
        <v>40812.468607732124</v>
      </c>
      <c r="D24" s="16">
        <f t="shared" si="0"/>
        <v>7.773886596526367</v>
      </c>
    </row>
    <row r="25" spans="1:4" x14ac:dyDescent="0.4">
      <c r="A25" s="17">
        <v>37819</v>
      </c>
      <c r="B25" s="17">
        <v>41359.696939283094</v>
      </c>
      <c r="D25" s="16">
        <f t="shared" si="0"/>
        <v>9.7005395596797097</v>
      </c>
    </row>
    <row r="26" spans="1:4" x14ac:dyDescent="0.4">
      <c r="A26" s="17">
        <v>37889</v>
      </c>
      <c r="B26" s="17">
        <v>40836.179234303178</v>
      </c>
      <c r="D26" s="16">
        <f t="shared" si="0"/>
        <v>8.0744636556251432</v>
      </c>
    </row>
    <row r="27" spans="1:4" x14ac:dyDescent="0.4">
      <c r="A27" s="17">
        <v>37680</v>
      </c>
      <c r="B27" s="17">
        <v>41379.807323762128</v>
      </c>
      <c r="D27" s="16">
        <f t="shared" si="0"/>
        <v>10.136458421266106</v>
      </c>
    </row>
    <row r="28" spans="1:4" x14ac:dyDescent="0.4">
      <c r="A28" s="17">
        <v>37924</v>
      </c>
      <c r="B28" s="17">
        <v>41189.7086381384</v>
      </c>
      <c r="D28" s="16">
        <f t="shared" si="0"/>
        <v>8.9471469538038342</v>
      </c>
    </row>
    <row r="29" spans="1:4" x14ac:dyDescent="0.4">
      <c r="A29" s="17">
        <v>37761</v>
      </c>
      <c r="B29" s="17">
        <v>40806.229288544811</v>
      </c>
      <c r="D29" s="16">
        <f t="shared" si="0"/>
        <v>8.3430939412186618</v>
      </c>
    </row>
    <row r="30" spans="1:4" x14ac:dyDescent="0.4">
      <c r="A30" s="17">
        <v>37924</v>
      </c>
      <c r="B30" s="17">
        <v>41252.179460904488</v>
      </c>
      <c r="D30" s="16">
        <f t="shared" si="0"/>
        <v>9.1182998928890093</v>
      </c>
    </row>
    <row r="31" spans="1:4" x14ac:dyDescent="0.4">
      <c r="A31" s="17">
        <v>37704</v>
      </c>
      <c r="B31" s="17">
        <v>40742.410303835139</v>
      </c>
      <c r="D31" s="16">
        <f t="shared" si="0"/>
        <v>8.3244117913291475</v>
      </c>
    </row>
    <row r="32" spans="1:4" x14ac:dyDescent="0.4">
      <c r="A32" s="17">
        <v>37622</v>
      </c>
      <c r="B32" s="17">
        <v>41374.677131759097</v>
      </c>
      <c r="D32" s="16">
        <f t="shared" si="0"/>
        <v>10.281307210298896</v>
      </c>
    </row>
    <row r="33" spans="1:4" x14ac:dyDescent="0.4">
      <c r="A33" s="17">
        <v>37927</v>
      </c>
      <c r="B33" s="17">
        <v>41610.698525268206</v>
      </c>
      <c r="D33" s="16">
        <f t="shared" si="0"/>
        <v>10.092324726762209</v>
      </c>
    </row>
    <row r="34" spans="1:4" x14ac:dyDescent="0.4">
      <c r="A34" s="17">
        <v>37899</v>
      </c>
      <c r="B34" s="17">
        <v>41583.223256361758</v>
      </c>
      <c r="D34" s="16">
        <f t="shared" si="0"/>
        <v>10.093762346196598</v>
      </c>
    </row>
    <row r="35" spans="1:4" x14ac:dyDescent="0.4">
      <c r="A35" s="17">
        <v>37929</v>
      </c>
      <c r="B35" s="17">
        <v>41038.763202991082</v>
      </c>
      <c r="D35" s="16">
        <f t="shared" si="0"/>
        <v>8.5198991862769375</v>
      </c>
    </row>
    <row r="36" spans="1:4" x14ac:dyDescent="0.4">
      <c r="A36" s="17">
        <v>37780</v>
      </c>
      <c r="B36" s="17">
        <v>40972.440415593854</v>
      </c>
      <c r="D36" s="16">
        <f t="shared" si="0"/>
        <v>8.7464120975174069</v>
      </c>
    </row>
    <row r="37" spans="1:4" x14ac:dyDescent="0.4">
      <c r="A37" s="17">
        <v>37782</v>
      </c>
      <c r="B37" s="17">
        <v>41311.909454434004</v>
      </c>
      <c r="D37" s="16">
        <f t="shared" si="0"/>
        <v>9.6709848066685051</v>
      </c>
    </row>
    <row r="38" spans="1:4" x14ac:dyDescent="0.4">
      <c r="A38" s="17">
        <v>37772</v>
      </c>
      <c r="B38" s="17">
        <v>40969.176683842808</v>
      </c>
      <c r="D38" s="16">
        <f t="shared" si="0"/>
        <v>8.7593881749118037</v>
      </c>
    </row>
    <row r="39" spans="1:4" x14ac:dyDescent="0.4">
      <c r="A39" s="17">
        <v>37853</v>
      </c>
      <c r="B39" s="17">
        <v>40857.253859744938</v>
      </c>
      <c r="D39" s="16">
        <f t="shared" si="0"/>
        <v>8.2308324924518868</v>
      </c>
    </row>
    <row r="40" spans="1:4" x14ac:dyDescent="0.4">
      <c r="A40" s="17">
        <v>37805</v>
      </c>
      <c r="B40" s="17">
        <v>40924.26770052121</v>
      </c>
      <c r="D40" s="16">
        <f t="shared" si="0"/>
        <v>8.545938905537561</v>
      </c>
    </row>
    <row r="41" spans="1:4" x14ac:dyDescent="0.4">
      <c r="A41" s="17">
        <v>37864</v>
      </c>
      <c r="B41" s="17">
        <v>41109.309653461634</v>
      </c>
      <c r="D41" s="16">
        <f t="shared" si="0"/>
        <v>8.8912593245524221</v>
      </c>
    </row>
    <row r="42" spans="1:4" x14ac:dyDescent="0.4">
      <c r="A42" s="17">
        <v>37919</v>
      </c>
      <c r="B42" s="17">
        <v>40563.693428052095</v>
      </c>
      <c r="D42" s="16">
        <f t="shared" si="0"/>
        <v>7.2457354193208072</v>
      </c>
    </row>
    <row r="43" spans="1:4" x14ac:dyDescent="0.4">
      <c r="A43" s="17">
        <v>37895</v>
      </c>
      <c r="B43" s="17">
        <v>40854.788933920863</v>
      </c>
      <c r="D43" s="16">
        <f t="shared" si="0"/>
        <v>8.1090107778653788</v>
      </c>
    </row>
    <row r="44" spans="1:4" x14ac:dyDescent="0.4">
      <c r="A44" s="17">
        <v>37661</v>
      </c>
      <c r="B44" s="17">
        <v>41088.514877465765</v>
      </c>
      <c r="D44" s="16">
        <f t="shared" si="0"/>
        <v>9.390451719084286</v>
      </c>
    </row>
    <row r="45" spans="1:4" x14ac:dyDescent="0.4">
      <c r="A45" s="17">
        <v>37760</v>
      </c>
      <c r="B45" s="17">
        <v>41149.063080985688</v>
      </c>
      <c r="D45" s="16">
        <f t="shared" si="0"/>
        <v>9.2851043314676396</v>
      </c>
    </row>
    <row r="46" spans="1:4" x14ac:dyDescent="0.4">
      <c r="A46" s="17">
        <v>37927</v>
      </c>
      <c r="B46" s="17">
        <v>41172.597391081406</v>
      </c>
      <c r="D46" s="16">
        <f t="shared" si="0"/>
        <v>8.8920476467983729</v>
      </c>
    </row>
    <row r="47" spans="1:4" x14ac:dyDescent="0.4">
      <c r="A47" s="17">
        <v>37868</v>
      </c>
      <c r="B47" s="17">
        <v>40801.243085791983</v>
      </c>
      <c r="D47" s="16">
        <f t="shared" si="0"/>
        <v>8.0362824268273503</v>
      </c>
    </row>
    <row r="48" spans="1:4" x14ac:dyDescent="0.4">
      <c r="A48" s="17">
        <v>37773</v>
      </c>
      <c r="B48" s="17">
        <v>41076.008623326692</v>
      </c>
      <c r="D48" s="16">
        <f t="shared" si="0"/>
        <v>9.0493386940457317</v>
      </c>
    </row>
    <row r="49" spans="1:4" x14ac:dyDescent="0.4">
      <c r="A49" s="17">
        <v>37799</v>
      </c>
      <c r="B49" s="17">
        <v>41340.753300194476</v>
      </c>
      <c r="D49" s="16">
        <f t="shared" si="0"/>
        <v>9.7034336991629466</v>
      </c>
    </row>
    <row r="50" spans="1:4" x14ac:dyDescent="0.4">
      <c r="A50" s="17">
        <v>37920</v>
      </c>
      <c r="B50" s="17">
        <v>41104.394098714394</v>
      </c>
      <c r="D50" s="16">
        <f t="shared" si="0"/>
        <v>8.724367393738067</v>
      </c>
    </row>
    <row r="51" spans="1:4" x14ac:dyDescent="0.4">
      <c r="A51" s="17">
        <v>37888</v>
      </c>
      <c r="B51" s="17">
        <v>41163.269561382614</v>
      </c>
      <c r="D51" s="16">
        <f t="shared" si="0"/>
        <v>8.9733412640619576</v>
      </c>
    </row>
    <row r="52" spans="1:4" x14ac:dyDescent="0.4">
      <c r="A52" s="17">
        <v>37956</v>
      </c>
      <c r="B52" s="17">
        <v>40664.699658363897</v>
      </c>
      <c r="D52" s="16">
        <f t="shared" si="0"/>
        <v>7.4210949544216369</v>
      </c>
    </row>
    <row r="53" spans="1:4" x14ac:dyDescent="0.4">
      <c r="A53" s="17">
        <v>37632</v>
      </c>
      <c r="B53" s="17">
        <v>40719.836033192092</v>
      </c>
      <c r="D53" s="16">
        <f t="shared" si="0"/>
        <v>8.459824748471485</v>
      </c>
    </row>
    <row r="54" spans="1:4" x14ac:dyDescent="0.4">
      <c r="A54" s="17">
        <v>37622</v>
      </c>
      <c r="B54" s="17">
        <v>41085.243707640664</v>
      </c>
      <c r="D54" s="16">
        <f t="shared" si="0"/>
        <v>9.4883389250429158</v>
      </c>
    </row>
    <row r="55" spans="1:4" x14ac:dyDescent="0.4">
      <c r="A55" s="17">
        <v>37946</v>
      </c>
      <c r="B55" s="17">
        <v>40581.124820225174</v>
      </c>
      <c r="D55" s="16">
        <f t="shared" si="0"/>
        <v>7.2195200554114347</v>
      </c>
    </row>
    <row r="56" spans="1:4" x14ac:dyDescent="0.4">
      <c r="A56" s="17">
        <v>37930</v>
      </c>
      <c r="B56" s="17">
        <v>40835.189847967806</v>
      </c>
      <c r="D56" s="16">
        <f t="shared" si="0"/>
        <v>7.959424241007687</v>
      </c>
    </row>
    <row r="57" spans="1:4" x14ac:dyDescent="0.4">
      <c r="A57" s="17">
        <v>37695</v>
      </c>
      <c r="B57" s="17">
        <v>40593.782777853688</v>
      </c>
      <c r="D57" s="16">
        <f t="shared" si="0"/>
        <v>7.9418706242566808</v>
      </c>
    </row>
    <row r="58" spans="1:4" x14ac:dyDescent="0.4">
      <c r="A58" s="17">
        <v>37830</v>
      </c>
      <c r="B58" s="17">
        <v>42034.186597254033</v>
      </c>
      <c r="D58" s="16">
        <f t="shared" si="0"/>
        <v>11.518319444531596</v>
      </c>
    </row>
    <row r="59" spans="1:4" x14ac:dyDescent="0.4">
      <c r="A59" s="17">
        <v>37973</v>
      </c>
      <c r="B59" s="17">
        <v>41798.533401014065</v>
      </c>
      <c r="D59" s="16">
        <f t="shared" si="0"/>
        <v>10.480913427435794</v>
      </c>
    </row>
    <row r="60" spans="1:4" x14ac:dyDescent="0.4">
      <c r="A60" s="17">
        <v>37969</v>
      </c>
      <c r="B60" s="17">
        <v>41056.964195727895</v>
      </c>
      <c r="D60" s="16">
        <f t="shared" si="0"/>
        <v>8.4601758787065613</v>
      </c>
    </row>
    <row r="61" spans="1:4" x14ac:dyDescent="0.4">
      <c r="A61" s="17">
        <v>37874</v>
      </c>
      <c r="B61" s="17">
        <v>41465.901790702359</v>
      </c>
      <c r="D61" s="16">
        <f t="shared" si="0"/>
        <v>9.8408268238420789</v>
      </c>
    </row>
    <row r="62" spans="1:4" x14ac:dyDescent="0.4">
      <c r="A62" s="17">
        <v>37903</v>
      </c>
      <c r="B62" s="17">
        <v>41139.56473606277</v>
      </c>
      <c r="D62" s="16">
        <f t="shared" si="0"/>
        <v>8.8673006467473154</v>
      </c>
    </row>
    <row r="63" spans="1:4" x14ac:dyDescent="0.4">
      <c r="A63" s="17">
        <v>37893</v>
      </c>
      <c r="B63" s="17">
        <v>41265.158700100044</v>
      </c>
      <c r="D63" s="16">
        <f t="shared" si="0"/>
        <v>9.2387909591782034</v>
      </c>
    </row>
    <row r="64" spans="1:4" x14ac:dyDescent="0.4">
      <c r="A64" s="17">
        <v>37867</v>
      </c>
      <c r="B64" s="17">
        <v>41134.937516644808</v>
      </c>
      <c r="D64" s="16">
        <f t="shared" si="0"/>
        <v>8.9532534702597477</v>
      </c>
    </row>
    <row r="65" spans="1:4" x14ac:dyDescent="0.4">
      <c r="A65" s="17">
        <v>37751</v>
      </c>
      <c r="B65" s="17">
        <v>41266.212711421613</v>
      </c>
      <c r="D65" s="16">
        <f t="shared" si="0"/>
        <v>9.6307197573194863</v>
      </c>
    </row>
    <row r="66" spans="1:4" x14ac:dyDescent="0.4">
      <c r="A66" s="17">
        <v>37978</v>
      </c>
      <c r="B66" s="17">
        <v>40933.632511964875</v>
      </c>
      <c r="D66" s="16">
        <f t="shared" si="0"/>
        <v>8.0976233204517136</v>
      </c>
    </row>
    <row r="67" spans="1:4" x14ac:dyDescent="0.4">
      <c r="A67" s="17">
        <v>37952</v>
      </c>
      <c r="B67" s="17">
        <v>41040.883082290704</v>
      </c>
      <c r="D67" s="16">
        <f t="shared" si="0"/>
        <v>8.4626933761389154</v>
      </c>
    </row>
    <row r="68" spans="1:4" x14ac:dyDescent="0.4">
      <c r="A68" s="17">
        <v>37895</v>
      </c>
      <c r="B68" s="17">
        <v>41142.703770250613</v>
      </c>
      <c r="D68" s="16">
        <f t="shared" ref="D68:D131" si="1">(B68-A68)/365</f>
        <v>8.8978185486318164</v>
      </c>
    </row>
    <row r="69" spans="1:4" x14ac:dyDescent="0.4">
      <c r="A69" s="17">
        <v>37965</v>
      </c>
      <c r="B69" s="17">
        <v>42170.364179486212</v>
      </c>
      <c r="D69" s="16">
        <f t="shared" si="1"/>
        <v>11.5215456972225</v>
      </c>
    </row>
    <row r="70" spans="1:4" x14ac:dyDescent="0.4">
      <c r="A70" s="17">
        <v>37627</v>
      </c>
      <c r="B70" s="17">
        <v>40981.352835021142</v>
      </c>
      <c r="D70" s="16">
        <f t="shared" si="1"/>
        <v>9.1900077671812106</v>
      </c>
    </row>
    <row r="71" spans="1:4" x14ac:dyDescent="0.4">
      <c r="A71" s="17">
        <v>37758</v>
      </c>
      <c r="B71" s="17">
        <v>41013.499033872955</v>
      </c>
      <c r="D71" s="16">
        <f t="shared" si="1"/>
        <v>8.9191754352683699</v>
      </c>
    </row>
    <row r="72" spans="1:4" x14ac:dyDescent="0.4">
      <c r="A72" s="17">
        <v>37859</v>
      </c>
      <c r="B72" s="17">
        <v>41648.097699936676</v>
      </c>
      <c r="D72" s="16">
        <f t="shared" si="1"/>
        <v>10.381089588867605</v>
      </c>
    </row>
    <row r="73" spans="1:4" x14ac:dyDescent="0.4">
      <c r="A73" s="17">
        <v>37948</v>
      </c>
      <c r="B73" s="17">
        <v>41182.01037837522</v>
      </c>
      <c r="D73" s="16">
        <f t="shared" si="1"/>
        <v>8.8603024065074525</v>
      </c>
    </row>
    <row r="74" spans="1:4" x14ac:dyDescent="0.4">
      <c r="A74" s="17">
        <v>37846</v>
      </c>
      <c r="B74" s="17">
        <v>41260.910124329173</v>
      </c>
      <c r="D74" s="16">
        <f t="shared" si="1"/>
        <v>9.3559181488470511</v>
      </c>
    </row>
    <row r="75" spans="1:4" x14ac:dyDescent="0.4">
      <c r="A75" s="17">
        <v>37678</v>
      </c>
      <c r="B75" s="17">
        <v>40780.253862884943</v>
      </c>
      <c r="D75" s="16">
        <f t="shared" si="1"/>
        <v>8.4993256517395714</v>
      </c>
    </row>
    <row r="76" spans="1:4" x14ac:dyDescent="0.4">
      <c r="A76" s="17">
        <v>37655</v>
      </c>
      <c r="B76" s="17">
        <v>41048.619556202277</v>
      </c>
      <c r="D76" s="16">
        <f t="shared" si="1"/>
        <v>9.2975878252117177</v>
      </c>
    </row>
    <row r="77" spans="1:4" x14ac:dyDescent="0.4">
      <c r="A77" s="17">
        <v>37837</v>
      </c>
      <c r="B77" s="17">
        <v>41442.656604781776</v>
      </c>
      <c r="D77" s="16">
        <f t="shared" si="1"/>
        <v>9.8785112459774691</v>
      </c>
    </row>
    <row r="78" spans="1:4" x14ac:dyDescent="0.4">
      <c r="A78" s="17">
        <v>37929</v>
      </c>
      <c r="B78" s="17">
        <v>41498.49015062987</v>
      </c>
      <c r="D78" s="16">
        <f t="shared" si="1"/>
        <v>9.7794250702188226</v>
      </c>
    </row>
    <row r="79" spans="1:4" x14ac:dyDescent="0.4">
      <c r="A79" s="17">
        <v>37887</v>
      </c>
      <c r="B79" s="17">
        <v>41158.878501778818</v>
      </c>
      <c r="D79" s="16">
        <f t="shared" si="1"/>
        <v>8.9640506898049797</v>
      </c>
    </row>
    <row r="80" spans="1:4" x14ac:dyDescent="0.4">
      <c r="A80" s="17">
        <v>37946</v>
      </c>
      <c r="B80" s="17">
        <v>41437.392713711437</v>
      </c>
      <c r="D80" s="16">
        <f t="shared" si="1"/>
        <v>9.5654594896203751</v>
      </c>
    </row>
    <row r="81" spans="1:4" x14ac:dyDescent="0.4">
      <c r="A81" s="17">
        <v>37780</v>
      </c>
      <c r="B81" s="17">
        <v>40719.866238802817</v>
      </c>
      <c r="D81" s="16">
        <f t="shared" si="1"/>
        <v>8.0544280515145665</v>
      </c>
    </row>
    <row r="82" spans="1:4" x14ac:dyDescent="0.4">
      <c r="A82" s="17">
        <v>37860</v>
      </c>
      <c r="B82" s="17">
        <v>40478.508635621431</v>
      </c>
      <c r="D82" s="16">
        <f t="shared" si="1"/>
        <v>7.1739962619765221</v>
      </c>
    </row>
    <row r="83" spans="1:4" x14ac:dyDescent="0.4">
      <c r="A83" s="17">
        <v>37703</v>
      </c>
      <c r="B83" s="17">
        <v>40843.409110200701</v>
      </c>
      <c r="D83" s="16">
        <f t="shared" si="1"/>
        <v>8.6038605758923303</v>
      </c>
    </row>
    <row r="84" spans="1:4" x14ac:dyDescent="0.4">
      <c r="A84" s="17">
        <v>37748</v>
      </c>
      <c r="B84" s="17">
        <v>41280.597339057182</v>
      </c>
      <c r="D84" s="16">
        <f t="shared" si="1"/>
        <v>9.6783488741292647</v>
      </c>
    </row>
    <row r="85" spans="1:4" x14ac:dyDescent="0.4">
      <c r="A85" s="17">
        <v>37887</v>
      </c>
      <c r="B85" s="17">
        <v>40637.229982039986</v>
      </c>
      <c r="D85" s="16">
        <f t="shared" si="1"/>
        <v>7.5348766631232484</v>
      </c>
    </row>
    <row r="86" spans="1:4" x14ac:dyDescent="0.4">
      <c r="A86" s="17">
        <v>37774</v>
      </c>
      <c r="B86" s="17">
        <v>41120.310100983887</v>
      </c>
      <c r="D86" s="16">
        <f t="shared" si="1"/>
        <v>9.1679728794079089</v>
      </c>
    </row>
    <row r="87" spans="1:4" x14ac:dyDescent="0.4">
      <c r="A87" s="17">
        <v>37880</v>
      </c>
      <c r="B87" s="17">
        <v>40953.077489143616</v>
      </c>
      <c r="D87" s="16">
        <f t="shared" si="1"/>
        <v>8.4193903812153863</v>
      </c>
    </row>
    <row r="88" spans="1:4" x14ac:dyDescent="0.4">
      <c r="A88" s="17">
        <v>37927</v>
      </c>
      <c r="B88" s="17">
        <v>41514.015179678478</v>
      </c>
      <c r="D88" s="16">
        <f t="shared" si="1"/>
        <v>9.8274388484341859</v>
      </c>
    </row>
    <row r="89" spans="1:4" x14ac:dyDescent="0.4">
      <c r="A89" s="17">
        <v>37885</v>
      </c>
      <c r="B89" s="17">
        <v>41098.229961900222</v>
      </c>
      <c r="D89" s="16">
        <f t="shared" si="1"/>
        <v>8.8033697586307458</v>
      </c>
    </row>
    <row r="90" spans="1:4" x14ac:dyDescent="0.4">
      <c r="A90" s="17">
        <v>37626</v>
      </c>
      <c r="B90" s="17">
        <v>40543.332115127574</v>
      </c>
      <c r="D90" s="16">
        <f t="shared" si="1"/>
        <v>7.9926907263769156</v>
      </c>
    </row>
    <row r="91" spans="1:4" x14ac:dyDescent="0.4">
      <c r="A91" s="17">
        <v>37733</v>
      </c>
      <c r="B91" s="17">
        <v>41063.624918720066</v>
      </c>
      <c r="D91" s="16">
        <f t="shared" si="1"/>
        <v>9.1249997773152511</v>
      </c>
    </row>
    <row r="92" spans="1:4" x14ac:dyDescent="0.4">
      <c r="A92" s="17">
        <v>37771</v>
      </c>
      <c r="B92" s="17">
        <v>41141.832576612076</v>
      </c>
      <c r="D92" s="16">
        <f t="shared" si="1"/>
        <v>9.2351577441426738</v>
      </c>
    </row>
    <row r="93" spans="1:4" x14ac:dyDescent="0.4">
      <c r="A93" s="17">
        <v>37856</v>
      </c>
      <c r="B93" s="17">
        <v>41797.118246917853</v>
      </c>
      <c r="D93" s="16">
        <f t="shared" si="1"/>
        <v>10.797584238131105</v>
      </c>
    </row>
    <row r="94" spans="1:4" x14ac:dyDescent="0.4">
      <c r="A94" s="17">
        <v>37767</v>
      </c>
      <c r="B94" s="17">
        <v>41187.192416880134</v>
      </c>
      <c r="D94" s="16">
        <f t="shared" si="1"/>
        <v>9.3703901832332441</v>
      </c>
    </row>
    <row r="95" spans="1:4" x14ac:dyDescent="0.4">
      <c r="A95" s="17">
        <v>37862</v>
      </c>
      <c r="B95" s="17">
        <v>41883.108136630799</v>
      </c>
      <c r="D95" s="16">
        <f t="shared" si="1"/>
        <v>11.016734620906298</v>
      </c>
    </row>
    <row r="96" spans="1:4" x14ac:dyDescent="0.4">
      <c r="A96" s="17">
        <v>37939</v>
      </c>
      <c r="B96" s="17">
        <v>41110.020407308322</v>
      </c>
      <c r="D96" s="16">
        <f t="shared" si="1"/>
        <v>8.6877271433104717</v>
      </c>
    </row>
    <row r="97" spans="1:4" x14ac:dyDescent="0.4">
      <c r="A97" s="17">
        <v>37636</v>
      </c>
      <c r="B97" s="17">
        <v>40809.963753997872</v>
      </c>
      <c r="D97" s="16">
        <f t="shared" si="1"/>
        <v>8.695791106843485</v>
      </c>
    </row>
    <row r="98" spans="1:4" x14ac:dyDescent="0.4">
      <c r="A98" s="17">
        <v>37698</v>
      </c>
      <c r="B98" s="17">
        <v>41161.472866648532</v>
      </c>
      <c r="D98" s="16">
        <f t="shared" si="1"/>
        <v>9.4889667579411832</v>
      </c>
    </row>
    <row r="99" spans="1:4" x14ac:dyDescent="0.4">
      <c r="A99" s="17">
        <v>37837</v>
      </c>
      <c r="B99" s="17">
        <v>40554.444134650781</v>
      </c>
      <c r="D99" s="16">
        <f t="shared" si="1"/>
        <v>7.44505242370077</v>
      </c>
    </row>
    <row r="100" spans="1:4" x14ac:dyDescent="0.4">
      <c r="A100" s="17">
        <v>37897</v>
      </c>
      <c r="B100" s="17">
        <v>40775.179733761033</v>
      </c>
      <c r="D100" s="16">
        <f t="shared" si="1"/>
        <v>7.8854239281124201</v>
      </c>
    </row>
    <row r="101" spans="1:4" x14ac:dyDescent="0.4">
      <c r="A101" s="17">
        <v>37699</v>
      </c>
      <c r="B101" s="17">
        <v>40446.457473312723</v>
      </c>
      <c r="D101" s="16">
        <f t="shared" si="1"/>
        <v>7.5272807488019806</v>
      </c>
    </row>
    <row r="102" spans="1:4" x14ac:dyDescent="0.4">
      <c r="A102" s="17">
        <v>37932</v>
      </c>
      <c r="B102" s="17">
        <v>40887.812949274579</v>
      </c>
      <c r="D102" s="16">
        <f t="shared" si="1"/>
        <v>8.098117669245422</v>
      </c>
    </row>
    <row r="103" spans="1:4" x14ac:dyDescent="0.4">
      <c r="A103" s="17">
        <v>37909</v>
      </c>
      <c r="B103" s="17">
        <v>41040.139974833524</v>
      </c>
      <c r="D103" s="16">
        <f t="shared" si="1"/>
        <v>8.5784656844754092</v>
      </c>
    </row>
    <row r="104" spans="1:4" x14ac:dyDescent="0.4">
      <c r="A104" s="17">
        <v>37806</v>
      </c>
      <c r="B104" s="17">
        <v>41857.835902496816</v>
      </c>
      <c r="D104" s="16">
        <f t="shared" si="1"/>
        <v>11.100920280813193</v>
      </c>
    </row>
    <row r="105" spans="1:4" x14ac:dyDescent="0.4">
      <c r="A105" s="17">
        <v>37922</v>
      </c>
      <c r="B105" s="17">
        <v>41446.940831372849</v>
      </c>
      <c r="D105" s="16">
        <f t="shared" si="1"/>
        <v>9.6573721407475315</v>
      </c>
    </row>
    <row r="106" spans="1:4" x14ac:dyDescent="0.4">
      <c r="A106" s="17">
        <v>37920</v>
      </c>
      <c r="B106" s="17">
        <v>40672.577726612479</v>
      </c>
      <c r="D106" s="16">
        <f t="shared" si="1"/>
        <v>7.5413088400341879</v>
      </c>
    </row>
    <row r="107" spans="1:4" x14ac:dyDescent="0.4">
      <c r="A107" s="17">
        <v>37668</v>
      </c>
      <c r="B107" s="17">
        <v>41204.051945705796</v>
      </c>
      <c r="D107" s="16">
        <f t="shared" si="1"/>
        <v>9.6878135498788946</v>
      </c>
    </row>
    <row r="108" spans="1:4" x14ac:dyDescent="0.4">
      <c r="A108" s="17">
        <v>37765</v>
      </c>
      <c r="B108" s="17">
        <v>41877.583928541637</v>
      </c>
      <c r="D108" s="16">
        <f t="shared" si="1"/>
        <v>11.267353228881197</v>
      </c>
    </row>
    <row r="109" spans="1:4" x14ac:dyDescent="0.4">
      <c r="A109" s="17">
        <v>37854</v>
      </c>
      <c r="B109" s="17">
        <v>40787.264779156496</v>
      </c>
      <c r="D109" s="16">
        <f t="shared" si="1"/>
        <v>8.0363418607027288</v>
      </c>
    </row>
    <row r="110" spans="1:4" x14ac:dyDescent="0.4">
      <c r="A110" s="17">
        <v>37746</v>
      </c>
      <c r="B110" s="17">
        <v>40878.661136500377</v>
      </c>
      <c r="D110" s="16">
        <f t="shared" si="1"/>
        <v>8.5826332506859657</v>
      </c>
    </row>
    <row r="111" spans="1:4" x14ac:dyDescent="0.4">
      <c r="A111" s="17">
        <v>37840</v>
      </c>
      <c r="B111" s="17">
        <v>41680.749222887469</v>
      </c>
      <c r="D111" s="16">
        <f t="shared" si="1"/>
        <v>10.522600610650599</v>
      </c>
    </row>
    <row r="112" spans="1:4" x14ac:dyDescent="0.4">
      <c r="A112" s="17">
        <v>37803</v>
      </c>
      <c r="B112" s="17">
        <v>40680.541466589166</v>
      </c>
      <c r="D112" s="16">
        <f t="shared" si="1"/>
        <v>7.8836752509292216</v>
      </c>
    </row>
    <row r="113" spans="1:4" x14ac:dyDescent="0.4">
      <c r="A113" s="17">
        <v>37734</v>
      </c>
      <c r="B113" s="17">
        <v>40966.933435611092</v>
      </c>
      <c r="D113" s="16">
        <f t="shared" si="1"/>
        <v>8.8573518783865541</v>
      </c>
    </row>
    <row r="114" spans="1:4" x14ac:dyDescent="0.4">
      <c r="A114" s="17">
        <v>37788</v>
      </c>
      <c r="B114" s="17">
        <v>40743.433863702943</v>
      </c>
      <c r="D114" s="16">
        <f t="shared" si="1"/>
        <v>8.0970790786382008</v>
      </c>
    </row>
    <row r="115" spans="1:4" x14ac:dyDescent="0.4">
      <c r="A115" s="17">
        <v>37809</v>
      </c>
      <c r="B115" s="17">
        <v>41620.885665436101</v>
      </c>
      <c r="D115" s="16">
        <f t="shared" si="1"/>
        <v>10.44352237105781</v>
      </c>
    </row>
    <row r="116" spans="1:4" x14ac:dyDescent="0.4">
      <c r="A116" s="17">
        <v>37948</v>
      </c>
      <c r="B116" s="17">
        <v>40850.674015740355</v>
      </c>
      <c r="D116" s="16">
        <f t="shared" si="1"/>
        <v>7.9525315499735747</v>
      </c>
    </row>
    <row r="117" spans="1:4" x14ac:dyDescent="0.4">
      <c r="A117" s="17">
        <v>37657</v>
      </c>
      <c r="B117" s="17">
        <v>40800.830559819813</v>
      </c>
      <c r="D117" s="16">
        <f t="shared" si="1"/>
        <v>8.6132344104652407</v>
      </c>
    </row>
    <row r="118" spans="1:4" x14ac:dyDescent="0.4">
      <c r="A118" s="17">
        <v>37912</v>
      </c>
      <c r="B118" s="17">
        <v>41177.691649343607</v>
      </c>
      <c r="D118" s="16">
        <f t="shared" si="1"/>
        <v>8.9471004091605675</v>
      </c>
    </row>
    <row r="119" spans="1:4" x14ac:dyDescent="0.4">
      <c r="A119" s="17">
        <v>37728</v>
      </c>
      <c r="B119" s="17">
        <v>40920.315842388198</v>
      </c>
      <c r="D119" s="16">
        <f t="shared" si="1"/>
        <v>8.7460708010635564</v>
      </c>
    </row>
    <row r="120" spans="1:4" x14ac:dyDescent="0.4">
      <c r="A120" s="17">
        <v>37774</v>
      </c>
      <c r="B120" s="17">
        <v>41148.20928914813</v>
      </c>
      <c r="D120" s="16">
        <f t="shared" si="1"/>
        <v>9.2444090113647395</v>
      </c>
    </row>
    <row r="121" spans="1:4" x14ac:dyDescent="0.4">
      <c r="A121" s="17">
        <v>37656</v>
      </c>
      <c r="B121" s="17">
        <v>40342.490977334528</v>
      </c>
      <c r="D121" s="16">
        <f t="shared" si="1"/>
        <v>7.3602492529713093</v>
      </c>
    </row>
    <row r="122" spans="1:4" x14ac:dyDescent="0.4">
      <c r="A122" s="17">
        <v>37828</v>
      </c>
      <c r="B122" s="17">
        <v>40958.391916448047</v>
      </c>
      <c r="D122" s="16">
        <f t="shared" si="1"/>
        <v>8.5764162094467036</v>
      </c>
    </row>
    <row r="123" spans="1:4" x14ac:dyDescent="0.4">
      <c r="A123" s="17">
        <v>37886</v>
      </c>
      <c r="B123" s="17">
        <v>40768.463030524465</v>
      </c>
      <c r="D123" s="16">
        <f t="shared" si="1"/>
        <v>7.8971589877382593</v>
      </c>
    </row>
    <row r="124" spans="1:4" x14ac:dyDescent="0.4">
      <c r="A124" s="17">
        <v>37648</v>
      </c>
      <c r="B124" s="17">
        <v>41040.729147650978</v>
      </c>
      <c r="D124" s="16">
        <f t="shared" si="1"/>
        <v>9.2951483497287075</v>
      </c>
    </row>
    <row r="125" spans="1:4" x14ac:dyDescent="0.4">
      <c r="A125" s="17">
        <v>37936</v>
      </c>
      <c r="B125" s="17">
        <v>41847.173493314025</v>
      </c>
      <c r="D125" s="16">
        <f t="shared" si="1"/>
        <v>10.715543817298698</v>
      </c>
    </row>
    <row r="126" spans="1:4" x14ac:dyDescent="0.4">
      <c r="A126" s="17">
        <v>37707</v>
      </c>
      <c r="B126" s="17">
        <v>41343.020578850665</v>
      </c>
      <c r="D126" s="16">
        <f t="shared" si="1"/>
        <v>9.9617002160292181</v>
      </c>
    </row>
    <row r="127" spans="1:4" x14ac:dyDescent="0.4">
      <c r="A127" s="17">
        <v>37711</v>
      </c>
      <c r="B127" s="17">
        <v>41280.023915946767</v>
      </c>
      <c r="D127" s="16">
        <f t="shared" si="1"/>
        <v>9.7781477149226497</v>
      </c>
    </row>
    <row r="128" spans="1:4" x14ac:dyDescent="0.4">
      <c r="A128" s="17">
        <v>37706</v>
      </c>
      <c r="B128" s="17">
        <v>40907.493220366814</v>
      </c>
      <c r="D128" s="16">
        <f t="shared" si="1"/>
        <v>8.7712143023748332</v>
      </c>
    </row>
    <row r="129" spans="1:4" x14ac:dyDescent="0.4">
      <c r="A129" s="17">
        <v>37759</v>
      </c>
      <c r="B129" s="17">
        <v>40523.691360498953</v>
      </c>
      <c r="D129" s="16">
        <f t="shared" si="1"/>
        <v>7.5744968780793238</v>
      </c>
    </row>
    <row r="130" spans="1:4" x14ac:dyDescent="0.4">
      <c r="A130" s="17">
        <v>37838</v>
      </c>
      <c r="B130" s="17">
        <v>40596.015928573222</v>
      </c>
      <c r="D130" s="16">
        <f t="shared" si="1"/>
        <v>7.5562080234882805</v>
      </c>
    </row>
    <row r="131" spans="1:4" x14ac:dyDescent="0.4">
      <c r="A131" s="17">
        <v>37971</v>
      </c>
      <c r="B131" s="17">
        <v>41011.969764485635</v>
      </c>
      <c r="D131" s="16">
        <f t="shared" si="1"/>
        <v>8.3314240122894105</v>
      </c>
    </row>
    <row r="132" spans="1:4" x14ac:dyDescent="0.4">
      <c r="A132" s="17">
        <v>37920</v>
      </c>
      <c r="B132" s="17">
        <v>41648.963475684912</v>
      </c>
      <c r="D132" s="16">
        <f t="shared" ref="D132:D195" si="2">(B132-A132)/365</f>
        <v>10.216338289547704</v>
      </c>
    </row>
    <row r="133" spans="1:4" x14ac:dyDescent="0.4">
      <c r="A133" s="17">
        <v>37731</v>
      </c>
      <c r="B133" s="17">
        <v>40644.530184652838</v>
      </c>
      <c r="D133" s="16">
        <f t="shared" si="2"/>
        <v>7.9822744785009263</v>
      </c>
    </row>
    <row r="134" spans="1:4" x14ac:dyDescent="0.4">
      <c r="A134" s="17">
        <v>37785</v>
      </c>
      <c r="B134" s="17">
        <v>40961.926478841902</v>
      </c>
      <c r="D134" s="16">
        <f t="shared" si="2"/>
        <v>8.7039081612106912</v>
      </c>
    </row>
    <row r="135" spans="1:4" x14ac:dyDescent="0.4">
      <c r="A135" s="17">
        <v>37965</v>
      </c>
      <c r="B135" s="17">
        <v>41358.890310597606</v>
      </c>
      <c r="D135" s="16">
        <f t="shared" si="2"/>
        <v>9.2983296180756323</v>
      </c>
    </row>
    <row r="136" spans="1:4" x14ac:dyDescent="0.4">
      <c r="A136" s="17">
        <v>37740</v>
      </c>
      <c r="B136" s="17">
        <v>40914.200754440426</v>
      </c>
      <c r="D136" s="16">
        <f t="shared" si="2"/>
        <v>8.6964404231244554</v>
      </c>
    </row>
    <row r="137" spans="1:4" x14ac:dyDescent="0.4">
      <c r="A137" s="17">
        <v>37650</v>
      </c>
      <c r="B137" s="17">
        <v>41515.648813574502</v>
      </c>
      <c r="D137" s="16">
        <f t="shared" si="2"/>
        <v>10.590818667327403</v>
      </c>
    </row>
    <row r="138" spans="1:4" x14ac:dyDescent="0.4">
      <c r="A138" s="17">
        <v>37675</v>
      </c>
      <c r="B138" s="17">
        <v>40533.951262451257</v>
      </c>
      <c r="D138" s="16">
        <f t="shared" si="2"/>
        <v>7.8327431847979652</v>
      </c>
    </row>
    <row r="139" spans="1:4" x14ac:dyDescent="0.4">
      <c r="A139" s="17">
        <v>37875</v>
      </c>
      <c r="B139" s="17">
        <v>41072.234048815939</v>
      </c>
      <c r="D139" s="16">
        <f t="shared" si="2"/>
        <v>8.7595453392217504</v>
      </c>
    </row>
    <row r="140" spans="1:4" x14ac:dyDescent="0.4">
      <c r="A140" s="17">
        <v>37677</v>
      </c>
      <c r="B140" s="17">
        <v>41008.836924168048</v>
      </c>
      <c r="D140" s="16">
        <f t="shared" si="2"/>
        <v>9.1283203401864341</v>
      </c>
    </row>
    <row r="141" spans="1:4" x14ac:dyDescent="0.4">
      <c r="A141" s="17">
        <v>37775</v>
      </c>
      <c r="B141" s="17">
        <v>40747.536131416637</v>
      </c>
      <c r="D141" s="16">
        <f t="shared" si="2"/>
        <v>8.1439346066209222</v>
      </c>
    </row>
    <row r="142" spans="1:4" x14ac:dyDescent="0.4">
      <c r="A142" s="17">
        <v>37910</v>
      </c>
      <c r="B142" s="17">
        <v>41017.30482668402</v>
      </c>
      <c r="D142" s="16">
        <f t="shared" si="2"/>
        <v>8.5131639087233406</v>
      </c>
    </row>
    <row r="143" spans="1:4" x14ac:dyDescent="0.4">
      <c r="A143" s="17">
        <v>37864</v>
      </c>
      <c r="B143" s="17">
        <v>41034.274121320144</v>
      </c>
      <c r="D143" s="16">
        <f t="shared" si="2"/>
        <v>8.685682524164779</v>
      </c>
    </row>
    <row r="144" spans="1:4" x14ac:dyDescent="0.4">
      <c r="A144" s="17">
        <v>37635</v>
      </c>
      <c r="B144" s="17">
        <v>41754.166290807378</v>
      </c>
      <c r="D144" s="16">
        <f t="shared" si="2"/>
        <v>11.285387098102404</v>
      </c>
    </row>
    <row r="145" spans="1:4" x14ac:dyDescent="0.4">
      <c r="A145" s="17">
        <v>37637</v>
      </c>
      <c r="B145" s="17">
        <v>40381.887172156014</v>
      </c>
      <c r="D145" s="16">
        <f t="shared" si="2"/>
        <v>7.520238827824695</v>
      </c>
    </row>
    <row r="146" spans="1:4" x14ac:dyDescent="0.4">
      <c r="A146" s="17">
        <v>37807</v>
      </c>
      <c r="B146" s="17">
        <v>40613.156740335522</v>
      </c>
      <c r="D146" s="16">
        <f t="shared" si="2"/>
        <v>7.688100658453485</v>
      </c>
    </row>
    <row r="147" spans="1:4" x14ac:dyDescent="0.4">
      <c r="A147" s="17">
        <v>37832</v>
      </c>
      <c r="B147" s="17">
        <v>41205.640516613697</v>
      </c>
      <c r="D147" s="16">
        <f t="shared" si="2"/>
        <v>9.2428507304484864</v>
      </c>
    </row>
    <row r="148" spans="1:4" x14ac:dyDescent="0.4">
      <c r="A148" s="17">
        <v>37770</v>
      </c>
      <c r="B148" s="17">
        <v>40919.212863640649</v>
      </c>
      <c r="D148" s="16">
        <f t="shared" si="2"/>
        <v>8.6279804483305451</v>
      </c>
    </row>
    <row r="149" spans="1:4" x14ac:dyDescent="0.4">
      <c r="A149" s="17">
        <v>37715</v>
      </c>
      <c r="B149" s="17">
        <v>41353.338226226333</v>
      </c>
      <c r="D149" s="16">
        <f t="shared" si="2"/>
        <v>9.9680499348666665</v>
      </c>
    </row>
    <row r="150" spans="1:4" x14ac:dyDescent="0.4">
      <c r="A150" s="17">
        <v>37757</v>
      </c>
      <c r="B150" s="17">
        <v>41480.726447204353</v>
      </c>
      <c r="D150" s="16">
        <f t="shared" si="2"/>
        <v>10.201990266313297</v>
      </c>
    </row>
    <row r="151" spans="1:4" x14ac:dyDescent="0.4">
      <c r="A151" s="17">
        <v>37800</v>
      </c>
      <c r="B151" s="17">
        <v>41754.986628982464</v>
      </c>
      <c r="D151" s="16">
        <f t="shared" si="2"/>
        <v>10.835579805431408</v>
      </c>
    </row>
    <row r="152" spans="1:4" x14ac:dyDescent="0.4">
      <c r="A152" s="17">
        <v>37711</v>
      </c>
      <c r="B152" s="17">
        <v>41132.626448561081</v>
      </c>
      <c r="D152" s="16">
        <f t="shared" si="2"/>
        <v>9.3743190371536471</v>
      </c>
    </row>
    <row r="153" spans="1:4" x14ac:dyDescent="0.4">
      <c r="A153" s="17">
        <v>37691</v>
      </c>
      <c r="B153" s="17">
        <v>41442.994243558016</v>
      </c>
      <c r="D153" s="16">
        <f t="shared" si="2"/>
        <v>10.279436283720592</v>
      </c>
    </row>
    <row r="154" spans="1:4" x14ac:dyDescent="0.4">
      <c r="A154" s="17">
        <v>37810</v>
      </c>
      <c r="B154" s="17">
        <v>41029.112130403686</v>
      </c>
      <c r="D154" s="16">
        <f t="shared" si="2"/>
        <v>8.8194852887772228</v>
      </c>
    </row>
    <row r="155" spans="1:4" x14ac:dyDescent="0.4">
      <c r="A155" s="17">
        <v>37977</v>
      </c>
      <c r="B155" s="17">
        <v>41580.665673925985</v>
      </c>
      <c r="D155" s="16">
        <f t="shared" si="2"/>
        <v>9.8730566408931093</v>
      </c>
    </row>
    <row r="156" spans="1:4" x14ac:dyDescent="0.4">
      <c r="A156" s="17">
        <v>37902</v>
      </c>
      <c r="B156" s="17">
        <v>40745.197006177041</v>
      </c>
      <c r="D156" s="16">
        <f t="shared" si="2"/>
        <v>7.7895808388412071</v>
      </c>
    </row>
    <row r="157" spans="1:4" x14ac:dyDescent="0.4">
      <c r="A157" s="17">
        <v>37648</v>
      </c>
      <c r="B157" s="17">
        <v>41001.013153246109</v>
      </c>
      <c r="D157" s="16">
        <f t="shared" si="2"/>
        <v>9.186337406153724</v>
      </c>
    </row>
    <row r="158" spans="1:4" x14ac:dyDescent="0.4">
      <c r="A158" s="17">
        <v>37907</v>
      </c>
      <c r="B158" s="17">
        <v>40710.482473730735</v>
      </c>
      <c r="D158" s="16">
        <f t="shared" si="2"/>
        <v>7.6807739006321514</v>
      </c>
    </row>
    <row r="159" spans="1:4" x14ac:dyDescent="0.4">
      <c r="A159" s="17">
        <v>37880</v>
      </c>
      <c r="B159" s="17">
        <v>41065.442803398626</v>
      </c>
      <c r="D159" s="16">
        <f t="shared" si="2"/>
        <v>8.7272405572565095</v>
      </c>
    </row>
    <row r="160" spans="1:4" x14ac:dyDescent="0.4">
      <c r="A160" s="17">
        <v>37765</v>
      </c>
      <c r="B160" s="17">
        <v>41363.581468835349</v>
      </c>
      <c r="D160" s="16">
        <f t="shared" si="2"/>
        <v>9.8591273118776694</v>
      </c>
    </row>
    <row r="161" spans="1:4" x14ac:dyDescent="0.4">
      <c r="A161" s="17">
        <v>37812</v>
      </c>
      <c r="B161" s="17">
        <v>41118.484145815448</v>
      </c>
      <c r="D161" s="16">
        <f t="shared" si="2"/>
        <v>9.058860673466981</v>
      </c>
    </row>
    <row r="162" spans="1:4" x14ac:dyDescent="0.4">
      <c r="A162" s="17">
        <v>37875</v>
      </c>
      <c r="B162" s="17">
        <v>40803.014528912645</v>
      </c>
      <c r="D162" s="16">
        <f t="shared" si="2"/>
        <v>8.0219576134593016</v>
      </c>
    </row>
    <row r="163" spans="1:4" x14ac:dyDescent="0.4">
      <c r="A163" s="17">
        <v>37907</v>
      </c>
      <c r="B163" s="17">
        <v>41199.038688465887</v>
      </c>
      <c r="D163" s="16">
        <f t="shared" si="2"/>
        <v>9.0192840779887327</v>
      </c>
    </row>
    <row r="164" spans="1:4" x14ac:dyDescent="0.4">
      <c r="A164" s="17">
        <v>37833</v>
      </c>
      <c r="B164" s="17">
        <v>41379.321895569046</v>
      </c>
      <c r="D164" s="16">
        <f t="shared" si="2"/>
        <v>9.7159503988193041</v>
      </c>
    </row>
    <row r="165" spans="1:4" x14ac:dyDescent="0.4">
      <c r="A165" s="17">
        <v>37631</v>
      </c>
      <c r="B165" s="17">
        <v>41197.672964235404</v>
      </c>
      <c r="D165" s="16">
        <f t="shared" si="2"/>
        <v>9.771706751329873</v>
      </c>
    </row>
    <row r="166" spans="1:4" x14ac:dyDescent="0.4">
      <c r="A166" s="17">
        <v>37953</v>
      </c>
      <c r="B166" s="17">
        <v>41299.50302419495</v>
      </c>
      <c r="D166" s="16">
        <f t="shared" si="2"/>
        <v>9.1685014361505477</v>
      </c>
    </row>
    <row r="167" spans="1:4" x14ac:dyDescent="0.4">
      <c r="A167" s="17">
        <v>37749</v>
      </c>
      <c r="B167" s="17">
        <v>41228.074490643361</v>
      </c>
      <c r="D167" s="16">
        <f t="shared" si="2"/>
        <v>9.5317109332694816</v>
      </c>
    </row>
    <row r="168" spans="1:4" x14ac:dyDescent="0.4">
      <c r="A168" s="17">
        <v>37931</v>
      </c>
      <c r="B168" s="17">
        <v>41201.751657133631</v>
      </c>
      <c r="D168" s="16">
        <f t="shared" si="2"/>
        <v>8.9609634442017292</v>
      </c>
    </row>
    <row r="169" spans="1:4" x14ac:dyDescent="0.4">
      <c r="A169" s="17">
        <v>37915</v>
      </c>
      <c r="B169" s="17">
        <v>40820.868222866702</v>
      </c>
      <c r="D169" s="16">
        <f t="shared" si="2"/>
        <v>7.9612828023745266</v>
      </c>
    </row>
    <row r="170" spans="1:4" x14ac:dyDescent="0.4">
      <c r="A170" s="17">
        <v>37895</v>
      </c>
      <c r="B170" s="17">
        <v>41609.534109000408</v>
      </c>
      <c r="D170" s="16">
        <f t="shared" si="2"/>
        <v>10.176805778083308</v>
      </c>
    </row>
    <row r="171" spans="1:4" x14ac:dyDescent="0.4">
      <c r="A171" s="17">
        <v>37676</v>
      </c>
      <c r="B171" s="17">
        <v>41271.066602676234</v>
      </c>
      <c r="D171" s="16">
        <f t="shared" si="2"/>
        <v>9.8494975415787227</v>
      </c>
    </row>
    <row r="172" spans="1:4" x14ac:dyDescent="0.4">
      <c r="A172" s="17">
        <v>37987</v>
      </c>
      <c r="B172" s="17">
        <v>40789.117978784278</v>
      </c>
      <c r="D172" s="16">
        <f t="shared" si="2"/>
        <v>7.6770355583130891</v>
      </c>
    </row>
    <row r="173" spans="1:4" x14ac:dyDescent="0.4">
      <c r="A173" s="17">
        <v>37933</v>
      </c>
      <c r="B173" s="17">
        <v>41611.803353369229</v>
      </c>
      <c r="D173" s="16">
        <f t="shared" si="2"/>
        <v>10.078913296901996</v>
      </c>
    </row>
    <row r="174" spans="1:4" x14ac:dyDescent="0.4">
      <c r="A174" s="17">
        <v>37757</v>
      </c>
      <c r="B174" s="17">
        <v>41466.050154432334</v>
      </c>
      <c r="D174" s="16">
        <f t="shared" si="2"/>
        <v>10.161781245020094</v>
      </c>
    </row>
    <row r="175" spans="1:4" x14ac:dyDescent="0.4">
      <c r="A175" s="17">
        <v>37626</v>
      </c>
      <c r="B175" s="17">
        <v>40756.06438271056</v>
      </c>
      <c r="D175" s="16">
        <f t="shared" si="2"/>
        <v>8.5755188567412599</v>
      </c>
    </row>
    <row r="176" spans="1:4" x14ac:dyDescent="0.4">
      <c r="A176" s="17">
        <v>37679</v>
      </c>
      <c r="B176" s="17">
        <v>40411.523714532173</v>
      </c>
      <c r="D176" s="16">
        <f t="shared" si="2"/>
        <v>7.4863663411840369</v>
      </c>
    </row>
    <row r="177" spans="1:4" x14ac:dyDescent="0.4">
      <c r="A177" s="17">
        <v>37974</v>
      </c>
      <c r="B177" s="17">
        <v>41799.44795661731</v>
      </c>
      <c r="D177" s="16">
        <f t="shared" si="2"/>
        <v>10.480679333198111</v>
      </c>
    </row>
    <row r="178" spans="1:4" x14ac:dyDescent="0.4">
      <c r="A178" s="17">
        <v>37711</v>
      </c>
      <c r="B178" s="17">
        <v>40573.847774389862</v>
      </c>
      <c r="D178" s="16">
        <f t="shared" si="2"/>
        <v>7.8434185599722248</v>
      </c>
    </row>
    <row r="179" spans="1:4" x14ac:dyDescent="0.4">
      <c r="A179" s="17">
        <v>37649</v>
      </c>
      <c r="B179" s="17">
        <v>40763.051594990422</v>
      </c>
      <c r="D179" s="16">
        <f t="shared" si="2"/>
        <v>8.5316482054532106</v>
      </c>
    </row>
    <row r="180" spans="1:4" x14ac:dyDescent="0.4">
      <c r="A180" s="17">
        <v>37686</v>
      </c>
      <c r="B180" s="17">
        <v>40760.628566892949</v>
      </c>
      <c r="D180" s="16">
        <f t="shared" si="2"/>
        <v>8.4236399092957495</v>
      </c>
    </row>
    <row r="181" spans="1:4" x14ac:dyDescent="0.4">
      <c r="A181" s="17">
        <v>37651</v>
      </c>
      <c r="B181" s="17">
        <v>40808.169086694674</v>
      </c>
      <c r="D181" s="16">
        <f t="shared" si="2"/>
        <v>8.6497783197114355</v>
      </c>
    </row>
    <row r="182" spans="1:4" x14ac:dyDescent="0.4">
      <c r="A182" s="17">
        <v>37796</v>
      </c>
      <c r="B182" s="17">
        <v>41317.457606312462</v>
      </c>
      <c r="D182" s="16">
        <f t="shared" si="2"/>
        <v>9.6478290583903075</v>
      </c>
    </row>
    <row r="183" spans="1:4" x14ac:dyDescent="0.4">
      <c r="A183" s="17">
        <v>37925</v>
      </c>
      <c r="B183" s="17">
        <v>41335.206227697636</v>
      </c>
      <c r="D183" s="16">
        <f t="shared" si="2"/>
        <v>9.3430307608154397</v>
      </c>
    </row>
    <row r="184" spans="1:4" x14ac:dyDescent="0.4">
      <c r="A184" s="17">
        <v>37624</v>
      </c>
      <c r="B184" s="17">
        <v>40744.979026660869</v>
      </c>
      <c r="D184" s="16">
        <f t="shared" si="2"/>
        <v>8.5506274703037501</v>
      </c>
    </row>
    <row r="185" spans="1:4" x14ac:dyDescent="0.4">
      <c r="A185" s="17">
        <v>37707</v>
      </c>
      <c r="B185" s="17">
        <v>41759.232721328015</v>
      </c>
      <c r="D185" s="16">
        <f t="shared" si="2"/>
        <v>11.102007455693192</v>
      </c>
    </row>
    <row r="186" spans="1:4" x14ac:dyDescent="0.4">
      <c r="A186" s="17">
        <v>37815</v>
      </c>
      <c r="B186" s="17">
        <v>41827.23350372081</v>
      </c>
      <c r="D186" s="16">
        <f t="shared" si="2"/>
        <v>10.992420558139207</v>
      </c>
    </row>
    <row r="187" spans="1:4" x14ac:dyDescent="0.4">
      <c r="A187" s="17">
        <v>37923</v>
      </c>
      <c r="B187" s="17">
        <v>41674.482380592497</v>
      </c>
      <c r="D187" s="16">
        <f t="shared" si="2"/>
        <v>10.278033919431499</v>
      </c>
    </row>
    <row r="188" spans="1:4" x14ac:dyDescent="0.4">
      <c r="A188" s="17">
        <v>37636</v>
      </c>
      <c r="B188" s="17">
        <v>40584.641193457959</v>
      </c>
      <c r="D188" s="16">
        <f t="shared" si="2"/>
        <v>8.0784690231724916</v>
      </c>
    </row>
    <row r="189" spans="1:4" x14ac:dyDescent="0.4">
      <c r="A189" s="17">
        <v>37737</v>
      </c>
      <c r="B189" s="17">
        <v>40953.131879397813</v>
      </c>
      <c r="D189" s="16">
        <f t="shared" si="2"/>
        <v>8.8113202175282552</v>
      </c>
    </row>
    <row r="190" spans="1:4" x14ac:dyDescent="0.4">
      <c r="A190" s="17">
        <v>37643</v>
      </c>
      <c r="B190" s="17">
        <v>40641.235475310903</v>
      </c>
      <c r="D190" s="16">
        <f t="shared" si="2"/>
        <v>8.2143437679750768</v>
      </c>
    </row>
    <row r="191" spans="1:4" x14ac:dyDescent="0.4">
      <c r="A191" s="17">
        <v>37965</v>
      </c>
      <c r="B191" s="17">
        <v>40725.048800369361</v>
      </c>
      <c r="D191" s="16">
        <f t="shared" si="2"/>
        <v>7.561777535258523</v>
      </c>
    </row>
    <row r="192" spans="1:4" x14ac:dyDescent="0.4">
      <c r="A192" s="17">
        <v>37720</v>
      </c>
      <c r="B192" s="17">
        <v>40955.886667331062</v>
      </c>
      <c r="D192" s="16">
        <f t="shared" si="2"/>
        <v>8.8654429241946904</v>
      </c>
    </row>
    <row r="193" spans="1:4" x14ac:dyDescent="0.4">
      <c r="A193" s="17">
        <v>37636</v>
      </c>
      <c r="B193" s="17">
        <v>40760.719937787449</v>
      </c>
      <c r="D193" s="16">
        <f t="shared" si="2"/>
        <v>8.5608765418834238</v>
      </c>
    </row>
    <row r="194" spans="1:4" x14ac:dyDescent="0.4">
      <c r="A194" s="17">
        <v>37919</v>
      </c>
      <c r="B194" s="17">
        <v>41252.655616126365</v>
      </c>
      <c r="D194" s="16">
        <f t="shared" si="2"/>
        <v>9.1333030578804522</v>
      </c>
    </row>
    <row r="195" spans="1:4" x14ac:dyDescent="0.4">
      <c r="A195" s="17">
        <v>37779</v>
      </c>
      <c r="B195" s="17">
        <v>41306.180935226555</v>
      </c>
      <c r="D195" s="16">
        <f t="shared" si="2"/>
        <v>9.6635094115796036</v>
      </c>
    </row>
    <row r="196" spans="1:4" x14ac:dyDescent="0.4">
      <c r="A196" s="17">
        <v>37712</v>
      </c>
      <c r="B196" s="17">
        <v>40964.810565853884</v>
      </c>
      <c r="D196" s="16">
        <f t="shared" ref="D196:D259" si="3">(B196-A196)/365</f>
        <v>8.9118097694626961</v>
      </c>
    </row>
    <row r="197" spans="1:4" x14ac:dyDescent="0.4">
      <c r="A197" s="17">
        <v>37770</v>
      </c>
      <c r="B197" s="17">
        <v>41730.007584001301</v>
      </c>
      <c r="D197" s="16">
        <f t="shared" si="3"/>
        <v>10.849335846578908</v>
      </c>
    </row>
    <row r="198" spans="1:4" x14ac:dyDescent="0.4">
      <c r="A198" s="17">
        <v>37802</v>
      </c>
      <c r="B198" s="17">
        <v>41343.392169237515</v>
      </c>
      <c r="D198" s="16">
        <f t="shared" si="3"/>
        <v>9.702444299280863</v>
      </c>
    </row>
    <row r="199" spans="1:4" x14ac:dyDescent="0.4">
      <c r="A199" s="17">
        <v>37685</v>
      </c>
      <c r="B199" s="17">
        <v>41075.172943373953</v>
      </c>
      <c r="D199" s="16">
        <f t="shared" si="3"/>
        <v>9.2881450503395975</v>
      </c>
    </row>
    <row r="200" spans="1:4" x14ac:dyDescent="0.4">
      <c r="A200" s="17">
        <v>37814</v>
      </c>
      <c r="B200" s="17">
        <v>40777.237857232256</v>
      </c>
      <c r="D200" s="16">
        <f t="shared" si="3"/>
        <v>8.1184598828280983</v>
      </c>
    </row>
    <row r="201" spans="1:4" x14ac:dyDescent="0.4">
      <c r="A201" s="17">
        <v>37659</v>
      </c>
      <c r="B201" s="17">
        <v>40857.551827006493</v>
      </c>
      <c r="D201" s="16">
        <f t="shared" si="3"/>
        <v>8.7631556904287482</v>
      </c>
    </row>
    <row r="202" spans="1:4" x14ac:dyDescent="0.4">
      <c r="A202" s="17">
        <v>37679</v>
      </c>
      <c r="B202" s="17">
        <v>40491.345599835477</v>
      </c>
      <c r="D202" s="16">
        <f t="shared" si="3"/>
        <v>7.7050564379054149</v>
      </c>
    </row>
    <row r="203" spans="1:4" x14ac:dyDescent="0.4">
      <c r="A203" s="17">
        <v>37889</v>
      </c>
      <c r="B203" s="17">
        <v>40488.776945271762</v>
      </c>
      <c r="D203" s="16">
        <f t="shared" si="3"/>
        <v>7.1226765623883894</v>
      </c>
    </row>
    <row r="204" spans="1:4" x14ac:dyDescent="0.4">
      <c r="A204" s="17">
        <v>37967</v>
      </c>
      <c r="B204" s="17">
        <v>41199.845950248069</v>
      </c>
      <c r="D204" s="16">
        <f t="shared" si="3"/>
        <v>8.8571121924604626</v>
      </c>
    </row>
    <row r="205" spans="1:4" x14ac:dyDescent="0.4">
      <c r="A205" s="17">
        <v>37837</v>
      </c>
      <c r="B205" s="17">
        <v>41266.525583060153</v>
      </c>
      <c r="D205" s="16">
        <f t="shared" si="3"/>
        <v>9.395960501534665</v>
      </c>
    </row>
    <row r="206" spans="1:4" x14ac:dyDescent="0.4">
      <c r="A206" s="17">
        <v>37784</v>
      </c>
      <c r="B206" s="17">
        <v>40824.010685535839</v>
      </c>
      <c r="D206" s="16">
        <f t="shared" si="3"/>
        <v>8.3287963987283256</v>
      </c>
    </row>
    <row r="207" spans="1:4" x14ac:dyDescent="0.4">
      <c r="A207" s="17">
        <v>37695</v>
      </c>
      <c r="B207" s="17">
        <v>41130.336293973996</v>
      </c>
      <c r="D207" s="16">
        <f t="shared" si="3"/>
        <v>9.4118802574630038</v>
      </c>
    </row>
    <row r="208" spans="1:4" x14ac:dyDescent="0.4">
      <c r="A208" s="17">
        <v>37953</v>
      </c>
      <c r="B208" s="17">
        <v>41236.900733319315</v>
      </c>
      <c r="D208" s="16">
        <f t="shared" si="3"/>
        <v>8.9969883104638768</v>
      </c>
    </row>
    <row r="209" spans="1:4" x14ac:dyDescent="0.4">
      <c r="A209" s="17">
        <v>37662</v>
      </c>
      <c r="B209" s="17">
        <v>40906.586414910489</v>
      </c>
      <c r="D209" s="16">
        <f t="shared" si="3"/>
        <v>8.889277849069833</v>
      </c>
    </row>
    <row r="210" spans="1:4" x14ac:dyDescent="0.4">
      <c r="A210" s="17">
        <v>37891</v>
      </c>
      <c r="B210" s="17">
        <v>41431.172339923876</v>
      </c>
      <c r="D210" s="16">
        <f t="shared" si="3"/>
        <v>9.6991023011613056</v>
      </c>
    </row>
    <row r="211" spans="1:4" x14ac:dyDescent="0.4">
      <c r="A211" s="17">
        <v>37875</v>
      </c>
      <c r="B211" s="17">
        <v>41651.24915909909</v>
      </c>
      <c r="D211" s="16">
        <f t="shared" si="3"/>
        <v>10.345888107120796</v>
      </c>
    </row>
    <row r="212" spans="1:4" x14ac:dyDescent="0.4">
      <c r="A212" s="17">
        <v>37817</v>
      </c>
      <c r="B212" s="17">
        <v>40646.299293495191</v>
      </c>
      <c r="D212" s="16">
        <f t="shared" si="3"/>
        <v>7.7515049136854541</v>
      </c>
    </row>
    <row r="213" spans="1:4" x14ac:dyDescent="0.4">
      <c r="A213" s="17">
        <v>37885</v>
      </c>
      <c r="B213" s="17">
        <v>40957.630141763584</v>
      </c>
      <c r="D213" s="16">
        <f t="shared" si="3"/>
        <v>8.4181647719550252</v>
      </c>
    </row>
    <row r="214" spans="1:4" x14ac:dyDescent="0.4">
      <c r="A214" s="17">
        <v>37924</v>
      </c>
      <c r="B214" s="17">
        <v>41621.280420963536</v>
      </c>
      <c r="D214" s="16">
        <f t="shared" si="3"/>
        <v>10.129535399900099</v>
      </c>
    </row>
    <row r="215" spans="1:4" x14ac:dyDescent="0.4">
      <c r="A215" s="17">
        <v>37932</v>
      </c>
      <c r="B215" s="17">
        <v>40752.743281920011</v>
      </c>
      <c r="D215" s="16">
        <f t="shared" si="3"/>
        <v>7.7280637860822221</v>
      </c>
    </row>
    <row r="216" spans="1:4" x14ac:dyDescent="0.4">
      <c r="A216" s="17">
        <v>37980</v>
      </c>
      <c r="B216" s="17">
        <v>40732.232360323571</v>
      </c>
      <c r="D216" s="16">
        <f t="shared" si="3"/>
        <v>7.5403626310234824</v>
      </c>
    </row>
    <row r="217" spans="1:4" x14ac:dyDescent="0.4">
      <c r="A217" s="17">
        <v>37766</v>
      </c>
      <c r="B217" s="17">
        <v>40984.295692288848</v>
      </c>
      <c r="D217" s="16">
        <f t="shared" si="3"/>
        <v>8.8172484720242412</v>
      </c>
    </row>
    <row r="218" spans="1:4" x14ac:dyDescent="0.4">
      <c r="A218" s="17">
        <v>37634</v>
      </c>
      <c r="B218" s="17">
        <v>40739.786687147949</v>
      </c>
      <c r="D218" s="16">
        <f t="shared" si="3"/>
        <v>8.5090046223231486</v>
      </c>
    </row>
    <row r="219" spans="1:4" x14ac:dyDescent="0.4">
      <c r="A219" s="17">
        <v>37861</v>
      </c>
      <c r="B219" s="17">
        <v>41009.545575775628</v>
      </c>
      <c r="D219" s="16">
        <f t="shared" si="3"/>
        <v>8.6261522623989819</v>
      </c>
    </row>
    <row r="220" spans="1:4" x14ac:dyDescent="0.4">
      <c r="A220" s="17">
        <v>37626</v>
      </c>
      <c r="B220" s="17">
        <v>40582.665723985141</v>
      </c>
      <c r="D220" s="16">
        <f t="shared" si="3"/>
        <v>8.1004540383154549</v>
      </c>
    </row>
    <row r="221" spans="1:4" x14ac:dyDescent="0.4">
      <c r="A221" s="17">
        <v>37712</v>
      </c>
      <c r="B221" s="17">
        <v>41487.580638117768</v>
      </c>
      <c r="D221" s="16">
        <f t="shared" si="3"/>
        <v>10.344056542788406</v>
      </c>
    </row>
    <row r="222" spans="1:4" x14ac:dyDescent="0.4">
      <c r="A222" s="17">
        <v>37870</v>
      </c>
      <c r="B222" s="17">
        <v>41416.222698729085</v>
      </c>
      <c r="D222" s="16">
        <f t="shared" si="3"/>
        <v>9.715678626655027</v>
      </c>
    </row>
    <row r="223" spans="1:4" x14ac:dyDescent="0.4">
      <c r="A223" s="17">
        <v>37883</v>
      </c>
      <c r="B223" s="17">
        <v>41248.188334949242</v>
      </c>
      <c r="D223" s="16">
        <f t="shared" si="3"/>
        <v>9.2196940683540873</v>
      </c>
    </row>
    <row r="224" spans="1:4" x14ac:dyDescent="0.4">
      <c r="A224" s="17">
        <v>37654</v>
      </c>
      <c r="B224" s="17">
        <v>40954.960704817298</v>
      </c>
      <c r="D224" s="16">
        <f t="shared" si="3"/>
        <v>9.0437279584035579</v>
      </c>
    </row>
    <row r="225" spans="1:4" x14ac:dyDescent="0.4">
      <c r="A225" s="17">
        <v>37980</v>
      </c>
      <c r="B225" s="17">
        <v>41589.951480629796</v>
      </c>
      <c r="D225" s="16">
        <f t="shared" si="3"/>
        <v>9.8902780291227277</v>
      </c>
    </row>
    <row r="226" spans="1:4" x14ac:dyDescent="0.4">
      <c r="A226" s="17">
        <v>37808</v>
      </c>
      <c r="B226" s="17">
        <v>40581.09954291748</v>
      </c>
      <c r="D226" s="16">
        <f t="shared" si="3"/>
        <v>7.5975329942944656</v>
      </c>
    </row>
    <row r="227" spans="1:4" x14ac:dyDescent="0.4">
      <c r="A227" s="17">
        <v>37871</v>
      </c>
      <c r="B227" s="17">
        <v>41107.805179490184</v>
      </c>
      <c r="D227" s="16">
        <f t="shared" si="3"/>
        <v>8.867959395863517</v>
      </c>
    </row>
    <row r="228" spans="1:4" x14ac:dyDescent="0.4">
      <c r="A228" s="17">
        <v>37668</v>
      </c>
      <c r="B228" s="17">
        <v>40532.746312100804</v>
      </c>
      <c r="D228" s="16">
        <f t="shared" si="3"/>
        <v>7.8486200331528879</v>
      </c>
    </row>
    <row r="229" spans="1:4" x14ac:dyDescent="0.4">
      <c r="A229" s="17">
        <v>37986</v>
      </c>
      <c r="B229" s="17">
        <v>41077.869455236738</v>
      </c>
      <c r="D229" s="16">
        <f t="shared" si="3"/>
        <v>8.470875219826679</v>
      </c>
    </row>
    <row r="230" spans="1:4" x14ac:dyDescent="0.4">
      <c r="A230" s="17">
        <v>37791</v>
      </c>
      <c r="B230" s="17">
        <v>41159.281723710454</v>
      </c>
      <c r="D230" s="16">
        <f t="shared" si="3"/>
        <v>9.228169106056038</v>
      </c>
    </row>
    <row r="231" spans="1:4" x14ac:dyDescent="0.4">
      <c r="A231" s="17">
        <v>37883</v>
      </c>
      <c r="B231" s="17">
        <v>40870.147595666393</v>
      </c>
      <c r="D231" s="16">
        <f t="shared" si="3"/>
        <v>8.1839660155243639</v>
      </c>
    </row>
    <row r="232" spans="1:4" x14ac:dyDescent="0.4">
      <c r="A232" s="17">
        <v>37690</v>
      </c>
      <c r="B232" s="17">
        <v>42065.295676416725</v>
      </c>
      <c r="D232" s="16">
        <f t="shared" si="3"/>
        <v>11.987111442237602</v>
      </c>
    </row>
    <row r="233" spans="1:4" x14ac:dyDescent="0.4">
      <c r="A233" s="17">
        <v>37907</v>
      </c>
      <c r="B233" s="17">
        <v>41509.454179686269</v>
      </c>
      <c r="D233" s="16">
        <f t="shared" si="3"/>
        <v>9.8697374785925174</v>
      </c>
    </row>
    <row r="234" spans="1:4" x14ac:dyDescent="0.4">
      <c r="A234" s="17">
        <v>37800</v>
      </c>
      <c r="B234" s="17">
        <v>41196.497039804774</v>
      </c>
      <c r="D234" s="16">
        <f t="shared" si="3"/>
        <v>9.3054713419308861</v>
      </c>
    </row>
    <row r="235" spans="1:4" x14ac:dyDescent="0.4">
      <c r="A235" s="17">
        <v>37686</v>
      </c>
      <c r="B235" s="17">
        <v>40620.270691572769</v>
      </c>
      <c r="D235" s="16">
        <f t="shared" si="3"/>
        <v>8.0390977851308723</v>
      </c>
    </row>
    <row r="236" spans="1:4" x14ac:dyDescent="0.4">
      <c r="A236" s="17">
        <v>37967</v>
      </c>
      <c r="B236" s="17">
        <v>41490.268114371465</v>
      </c>
      <c r="D236" s="16">
        <f t="shared" si="3"/>
        <v>9.6527893544423709</v>
      </c>
    </row>
    <row r="237" spans="1:4" x14ac:dyDescent="0.4">
      <c r="A237" s="17">
        <v>37967</v>
      </c>
      <c r="B237" s="17">
        <v>41290.506393984746</v>
      </c>
      <c r="D237" s="16">
        <f t="shared" si="3"/>
        <v>9.1054969698212211</v>
      </c>
    </row>
    <row r="238" spans="1:4" x14ac:dyDescent="0.4">
      <c r="A238" s="17">
        <v>37856</v>
      </c>
      <c r="B238" s="17">
        <v>40967.526860177844</v>
      </c>
      <c r="D238" s="16">
        <f t="shared" si="3"/>
        <v>8.5247311237749166</v>
      </c>
    </row>
    <row r="239" spans="1:4" x14ac:dyDescent="0.4">
      <c r="A239" s="17">
        <v>37889</v>
      </c>
      <c r="B239" s="17">
        <v>40868.538946307934</v>
      </c>
      <c r="D239" s="16">
        <f t="shared" si="3"/>
        <v>8.1631204008436544</v>
      </c>
    </row>
    <row r="240" spans="1:4" x14ac:dyDescent="0.4">
      <c r="A240" s="17">
        <v>37870</v>
      </c>
      <c r="B240" s="17">
        <v>41029.609982879796</v>
      </c>
      <c r="D240" s="16">
        <f t="shared" si="3"/>
        <v>8.6564657065199899</v>
      </c>
    </row>
    <row r="241" spans="1:4" x14ac:dyDescent="0.4">
      <c r="A241" s="17">
        <v>37876</v>
      </c>
      <c r="B241" s="17">
        <v>41163.681817927223</v>
      </c>
      <c r="D241" s="16">
        <f t="shared" si="3"/>
        <v>9.0073474463759542</v>
      </c>
    </row>
    <row r="242" spans="1:4" x14ac:dyDescent="0.4">
      <c r="A242" s="17">
        <v>37699</v>
      </c>
      <c r="B242" s="17">
        <v>40459.45068419374</v>
      </c>
      <c r="D242" s="16">
        <f t="shared" si="3"/>
        <v>7.5628785868321646</v>
      </c>
    </row>
    <row r="243" spans="1:4" x14ac:dyDescent="0.4">
      <c r="A243" s="17">
        <v>37653</v>
      </c>
      <c r="B243" s="17">
        <v>41726.119036358818</v>
      </c>
      <c r="D243" s="16">
        <f t="shared" si="3"/>
        <v>11.1592302365995</v>
      </c>
    </row>
    <row r="244" spans="1:4" x14ac:dyDescent="0.4">
      <c r="A244" s="17">
        <v>37937</v>
      </c>
      <c r="B244" s="17">
        <v>41945.144954198418</v>
      </c>
      <c r="D244" s="16">
        <f t="shared" si="3"/>
        <v>10.981219052598407</v>
      </c>
    </row>
    <row r="245" spans="1:4" x14ac:dyDescent="0.4">
      <c r="A245" s="17">
        <v>37634</v>
      </c>
      <c r="B245" s="17">
        <v>41007.9653383369</v>
      </c>
      <c r="D245" s="16">
        <f t="shared" si="3"/>
        <v>9.2437406529778094</v>
      </c>
    </row>
    <row r="246" spans="1:4" x14ac:dyDescent="0.4">
      <c r="A246" s="17">
        <v>37847</v>
      </c>
      <c r="B246" s="17">
        <v>40835.350732073428</v>
      </c>
      <c r="D246" s="16">
        <f t="shared" si="3"/>
        <v>8.1872622796532273</v>
      </c>
    </row>
    <row r="247" spans="1:4" x14ac:dyDescent="0.4">
      <c r="A247" s="17">
        <v>37649</v>
      </c>
      <c r="B247" s="17">
        <v>40793.020281939716</v>
      </c>
      <c r="D247" s="16">
        <f t="shared" si="3"/>
        <v>8.6137541970951137</v>
      </c>
    </row>
    <row r="248" spans="1:4" x14ac:dyDescent="0.4">
      <c r="A248" s="17">
        <v>37946</v>
      </c>
      <c r="B248" s="17">
        <v>41014.514190558672</v>
      </c>
      <c r="D248" s="16">
        <f t="shared" si="3"/>
        <v>8.4068881933114294</v>
      </c>
    </row>
    <row r="249" spans="1:4" x14ac:dyDescent="0.4">
      <c r="A249" s="17">
        <v>37921</v>
      </c>
      <c r="B249" s="17">
        <v>41432.494059421137</v>
      </c>
      <c r="D249" s="16">
        <f t="shared" si="3"/>
        <v>9.6205316696469492</v>
      </c>
    </row>
    <row r="250" spans="1:4" x14ac:dyDescent="0.4">
      <c r="A250" s="17">
        <v>37938</v>
      </c>
      <c r="B250" s="17">
        <v>41302.410314177519</v>
      </c>
      <c r="D250" s="16">
        <f t="shared" si="3"/>
        <v>9.2175625045959446</v>
      </c>
    </row>
    <row r="251" spans="1:4" x14ac:dyDescent="0.4">
      <c r="A251" s="17">
        <v>37958</v>
      </c>
      <c r="B251" s="17">
        <v>41388.113921765529</v>
      </c>
      <c r="D251" s="16">
        <f t="shared" si="3"/>
        <v>9.397572388398709</v>
      </c>
    </row>
    <row r="252" spans="1:4" x14ac:dyDescent="0.4">
      <c r="A252" s="17">
        <v>37654</v>
      </c>
      <c r="B252" s="17">
        <v>40339.744641947495</v>
      </c>
      <c r="D252" s="16">
        <f t="shared" si="3"/>
        <v>7.3582044984862867</v>
      </c>
    </row>
    <row r="253" spans="1:4" x14ac:dyDescent="0.4">
      <c r="A253" s="17">
        <v>37730</v>
      </c>
      <c r="B253" s="17">
        <v>40745.636617745244</v>
      </c>
      <c r="D253" s="16">
        <f t="shared" si="3"/>
        <v>8.2620181308088867</v>
      </c>
    </row>
    <row r="254" spans="1:4" x14ac:dyDescent="0.4">
      <c r="A254" s="17">
        <v>37750</v>
      </c>
      <c r="B254" s="17">
        <v>41034.617413479718</v>
      </c>
      <c r="D254" s="16">
        <f t="shared" si="3"/>
        <v>8.9989518177526531</v>
      </c>
    </row>
    <row r="255" spans="1:4" x14ac:dyDescent="0.4">
      <c r="A255" s="17">
        <v>37790</v>
      </c>
      <c r="B255" s="17">
        <v>41798.074973862982</v>
      </c>
      <c r="D255" s="16">
        <f t="shared" si="3"/>
        <v>10.981027325652006</v>
      </c>
    </row>
    <row r="256" spans="1:4" x14ac:dyDescent="0.4">
      <c r="A256" s="17">
        <v>37912</v>
      </c>
      <c r="B256" s="17">
        <v>41128.475275800658</v>
      </c>
      <c r="D256" s="16">
        <f t="shared" si="3"/>
        <v>8.812261029590843</v>
      </c>
    </row>
    <row r="257" spans="1:4" x14ac:dyDescent="0.4">
      <c r="A257" s="17">
        <v>37831</v>
      </c>
      <c r="B257" s="17">
        <v>41579.10648115215</v>
      </c>
      <c r="D257" s="16">
        <f t="shared" si="3"/>
        <v>10.268784879868905</v>
      </c>
    </row>
    <row r="258" spans="1:4" x14ac:dyDescent="0.4">
      <c r="A258" s="17">
        <v>37636</v>
      </c>
      <c r="B258" s="17">
        <v>40778.895388074066</v>
      </c>
      <c r="D258" s="16">
        <f t="shared" si="3"/>
        <v>8.6106722960933322</v>
      </c>
    </row>
    <row r="259" spans="1:4" x14ac:dyDescent="0.4">
      <c r="A259" s="17">
        <v>37983</v>
      </c>
      <c r="B259" s="17">
        <v>41463.693655421521</v>
      </c>
      <c r="D259" s="16">
        <f t="shared" si="3"/>
        <v>9.5361470011548519</v>
      </c>
    </row>
    <row r="260" spans="1:4" x14ac:dyDescent="0.4">
      <c r="A260" s="17">
        <v>37895</v>
      </c>
      <c r="B260" s="17">
        <v>41609.39936956657</v>
      </c>
      <c r="D260" s="16">
        <f t="shared" ref="D260:D323" si="4">(B260-A260)/365</f>
        <v>10.176436628949508</v>
      </c>
    </row>
    <row r="261" spans="1:4" x14ac:dyDescent="0.4">
      <c r="A261" s="17">
        <v>37964</v>
      </c>
      <c r="B261" s="17">
        <v>41061.746443960328</v>
      </c>
      <c r="D261" s="16">
        <f t="shared" si="4"/>
        <v>8.4869765587954191</v>
      </c>
    </row>
    <row r="262" spans="1:4" x14ac:dyDescent="0.4">
      <c r="A262" s="17">
        <v>37782</v>
      </c>
      <c r="B262" s="17">
        <v>40929.905760446716</v>
      </c>
      <c r="D262" s="16">
        <f t="shared" si="4"/>
        <v>8.6243993436896336</v>
      </c>
    </row>
    <row r="263" spans="1:4" x14ac:dyDescent="0.4">
      <c r="A263" s="17">
        <v>37818</v>
      </c>
      <c r="B263" s="17">
        <v>41399.27389185338</v>
      </c>
      <c r="D263" s="16">
        <f t="shared" si="4"/>
        <v>9.8117092927489846</v>
      </c>
    </row>
    <row r="264" spans="1:4" x14ac:dyDescent="0.4">
      <c r="A264" s="17">
        <v>37814</v>
      </c>
      <c r="B264" s="17">
        <v>41336.046384140638</v>
      </c>
      <c r="D264" s="16">
        <f t="shared" si="4"/>
        <v>9.6494421483305146</v>
      </c>
    </row>
    <row r="265" spans="1:4" x14ac:dyDescent="0.4">
      <c r="A265" s="17">
        <v>37881</v>
      </c>
      <c r="B265" s="17">
        <v>41578.562225856978</v>
      </c>
      <c r="D265" s="16">
        <f t="shared" si="4"/>
        <v>10.130307468101311</v>
      </c>
    </row>
    <row r="266" spans="1:4" x14ac:dyDescent="0.4">
      <c r="A266" s="17">
        <v>37689</v>
      </c>
      <c r="B266" s="17">
        <v>40769.150684599801</v>
      </c>
      <c r="D266" s="16">
        <f t="shared" si="4"/>
        <v>8.4387689989035639</v>
      </c>
    </row>
    <row r="267" spans="1:4" x14ac:dyDescent="0.4">
      <c r="A267" s="17">
        <v>37647</v>
      </c>
      <c r="B267" s="17">
        <v>41086.464917281199</v>
      </c>
      <c r="D267" s="16">
        <f t="shared" si="4"/>
        <v>9.4231915541950642</v>
      </c>
    </row>
    <row r="268" spans="1:4" x14ac:dyDescent="0.4">
      <c r="A268" s="17">
        <v>37969</v>
      </c>
      <c r="B268" s="17">
        <v>41074.207307804121</v>
      </c>
      <c r="D268" s="16">
        <f t="shared" si="4"/>
        <v>8.5074172816551261</v>
      </c>
    </row>
    <row r="269" spans="1:4" x14ac:dyDescent="0.4">
      <c r="A269" s="17">
        <v>37955</v>
      </c>
      <c r="B269" s="17">
        <v>41242.787296203147</v>
      </c>
      <c r="D269" s="16">
        <f t="shared" si="4"/>
        <v>9.0076364279538268</v>
      </c>
    </row>
    <row r="270" spans="1:4" x14ac:dyDescent="0.4">
      <c r="A270" s="17">
        <v>37884</v>
      </c>
      <c r="B270" s="17">
        <v>40943.878186833186</v>
      </c>
      <c r="D270" s="16">
        <f t="shared" si="4"/>
        <v>8.3832279091320174</v>
      </c>
    </row>
    <row r="271" spans="1:4" x14ac:dyDescent="0.4">
      <c r="A271" s="17">
        <v>37818</v>
      </c>
      <c r="B271" s="17">
        <v>40866.439146353936</v>
      </c>
      <c r="D271" s="16">
        <f t="shared" si="4"/>
        <v>8.3518880722025646</v>
      </c>
    </row>
    <row r="272" spans="1:4" x14ac:dyDescent="0.4">
      <c r="A272" s="17">
        <v>37662</v>
      </c>
      <c r="B272" s="17">
        <v>41474.22522628733</v>
      </c>
      <c r="D272" s="16">
        <f t="shared" si="4"/>
        <v>10.444452674759807</v>
      </c>
    </row>
    <row r="273" spans="1:4" x14ac:dyDescent="0.4">
      <c r="A273" s="17">
        <v>37902</v>
      </c>
      <c r="B273" s="17">
        <v>41225.740777723993</v>
      </c>
      <c r="D273" s="16">
        <f t="shared" si="4"/>
        <v>9.1061391170520363</v>
      </c>
    </row>
    <row r="274" spans="1:4" x14ac:dyDescent="0.4">
      <c r="A274" s="17">
        <v>37761</v>
      </c>
      <c r="B274" s="17">
        <v>40803.868127713846</v>
      </c>
      <c r="D274" s="16">
        <f t="shared" si="4"/>
        <v>8.3366250074351935</v>
      </c>
    </row>
    <row r="275" spans="1:4" x14ac:dyDescent="0.4">
      <c r="A275" s="17">
        <v>37742</v>
      </c>
      <c r="B275" s="17">
        <v>40995.911623474334</v>
      </c>
      <c r="D275" s="16">
        <f t="shared" si="4"/>
        <v>8.9148263656831066</v>
      </c>
    </row>
    <row r="276" spans="1:4" x14ac:dyDescent="0.4">
      <c r="A276" s="17">
        <v>37697</v>
      </c>
      <c r="B276" s="17">
        <v>41114.831987010693</v>
      </c>
      <c r="D276" s="16">
        <f t="shared" si="4"/>
        <v>9.363923252084092</v>
      </c>
    </row>
    <row r="277" spans="1:4" x14ac:dyDescent="0.4">
      <c r="A277" s="17">
        <v>37633</v>
      </c>
      <c r="B277" s="17">
        <v>40715.687181412926</v>
      </c>
      <c r="D277" s="16">
        <f t="shared" si="4"/>
        <v>8.4457183052408933</v>
      </c>
    </row>
    <row r="278" spans="1:4" x14ac:dyDescent="0.4">
      <c r="A278" s="17">
        <v>37761</v>
      </c>
      <c r="B278" s="17">
        <v>41262.169531173495</v>
      </c>
      <c r="D278" s="16">
        <f t="shared" si="4"/>
        <v>9.5922452908862876</v>
      </c>
    </row>
    <row r="279" spans="1:4" x14ac:dyDescent="0.4">
      <c r="A279" s="17">
        <v>37963</v>
      </c>
      <c r="B279" s="17">
        <v>40772.990515684767</v>
      </c>
      <c r="D279" s="16">
        <f t="shared" si="4"/>
        <v>7.6986041525610061</v>
      </c>
    </row>
    <row r="280" spans="1:4" x14ac:dyDescent="0.4">
      <c r="A280" s="17">
        <v>37623</v>
      </c>
      <c r="B280" s="17">
        <v>41223.996548627852</v>
      </c>
      <c r="D280" s="16">
        <f t="shared" si="4"/>
        <v>9.8657439688434305</v>
      </c>
    </row>
    <row r="281" spans="1:4" x14ac:dyDescent="0.4">
      <c r="A281" s="17">
        <v>37934</v>
      </c>
      <c r="B281" s="17">
        <v>41011.42899296456</v>
      </c>
      <c r="D281" s="16">
        <f t="shared" si="4"/>
        <v>8.4313123094919451</v>
      </c>
    </row>
    <row r="282" spans="1:4" x14ac:dyDescent="0.4">
      <c r="A282" s="17">
        <v>37880</v>
      </c>
      <c r="B282" s="17">
        <v>41202.929415423372</v>
      </c>
      <c r="D282" s="16">
        <f t="shared" si="4"/>
        <v>9.1039162066393757</v>
      </c>
    </row>
    <row r="283" spans="1:4" x14ac:dyDescent="0.4">
      <c r="A283" s="17">
        <v>37959</v>
      </c>
      <c r="B283" s="17">
        <v>41297.442526995059</v>
      </c>
      <c r="D283" s="16">
        <f t="shared" si="4"/>
        <v>9.1464178821782429</v>
      </c>
    </row>
    <row r="284" spans="1:4" x14ac:dyDescent="0.4">
      <c r="A284" s="17">
        <v>37941</v>
      </c>
      <c r="B284" s="17">
        <v>41027.081276300167</v>
      </c>
      <c r="D284" s="16">
        <f t="shared" si="4"/>
        <v>8.4550171953429221</v>
      </c>
    </row>
    <row r="285" spans="1:4" x14ac:dyDescent="0.4">
      <c r="A285" s="17">
        <v>37975</v>
      </c>
      <c r="B285" s="17">
        <v>41501.715574373091</v>
      </c>
      <c r="D285" s="16">
        <f t="shared" si="4"/>
        <v>9.6622344503372357</v>
      </c>
    </row>
    <row r="286" spans="1:4" x14ac:dyDescent="0.4">
      <c r="A286" s="17">
        <v>37860</v>
      </c>
      <c r="B286" s="17">
        <v>40551.217875197821</v>
      </c>
      <c r="D286" s="16">
        <f t="shared" si="4"/>
        <v>7.3731996580762216</v>
      </c>
    </row>
    <row r="287" spans="1:4" x14ac:dyDescent="0.4">
      <c r="A287" s="17">
        <v>37642</v>
      </c>
      <c r="B287" s="17">
        <v>40678.489556104454</v>
      </c>
      <c r="D287" s="16">
        <f t="shared" si="4"/>
        <v>8.3191494687793259</v>
      </c>
    </row>
    <row r="288" spans="1:4" x14ac:dyDescent="0.4">
      <c r="A288" s="17">
        <v>37628</v>
      </c>
      <c r="B288" s="17">
        <v>41215.140662513251</v>
      </c>
      <c r="D288" s="16">
        <f t="shared" si="4"/>
        <v>9.8277826370226062</v>
      </c>
    </row>
    <row r="289" spans="1:4" x14ac:dyDescent="0.4">
      <c r="A289" s="17">
        <v>37685</v>
      </c>
      <c r="B289" s="17">
        <v>41260.312494588703</v>
      </c>
      <c r="D289" s="16">
        <f t="shared" si="4"/>
        <v>9.7953766975032952</v>
      </c>
    </row>
    <row r="290" spans="1:4" x14ac:dyDescent="0.4">
      <c r="A290" s="17">
        <v>37680</v>
      </c>
      <c r="B290" s="17">
        <v>40799.253653090396</v>
      </c>
      <c r="D290" s="16">
        <f t="shared" si="4"/>
        <v>8.5459004194257435</v>
      </c>
    </row>
    <row r="291" spans="1:4" x14ac:dyDescent="0.4">
      <c r="A291" s="17">
        <v>37916</v>
      </c>
      <c r="B291" s="17">
        <v>41074.803169398583</v>
      </c>
      <c r="D291" s="16">
        <f t="shared" si="4"/>
        <v>8.6542552586262556</v>
      </c>
    </row>
    <row r="292" spans="1:4" x14ac:dyDescent="0.4">
      <c r="A292" s="17">
        <v>37722</v>
      </c>
      <c r="B292" s="17">
        <v>40680.365775216931</v>
      </c>
      <c r="D292" s="16">
        <f t="shared" si="4"/>
        <v>8.1051117129230992</v>
      </c>
    </row>
    <row r="293" spans="1:4" x14ac:dyDescent="0.4">
      <c r="A293" s="17">
        <v>37681</v>
      </c>
      <c r="B293" s="17">
        <v>41260.260489156193</v>
      </c>
      <c r="D293" s="16">
        <f t="shared" si="4"/>
        <v>9.8061931209758715</v>
      </c>
    </row>
    <row r="294" spans="1:4" x14ac:dyDescent="0.4">
      <c r="A294" s="17">
        <v>37650</v>
      </c>
      <c r="B294" s="17">
        <v>40943.824782262054</v>
      </c>
      <c r="D294" s="16">
        <f t="shared" si="4"/>
        <v>9.0241774856494636</v>
      </c>
    </row>
    <row r="295" spans="1:4" x14ac:dyDescent="0.4">
      <c r="A295" s="17">
        <v>37660</v>
      </c>
      <c r="B295" s="17">
        <v>41028.746035845616</v>
      </c>
      <c r="D295" s="16">
        <f t="shared" si="4"/>
        <v>9.2294411940975767</v>
      </c>
    </row>
    <row r="296" spans="1:4" x14ac:dyDescent="0.4">
      <c r="A296" s="17">
        <v>37801</v>
      </c>
      <c r="B296" s="17">
        <v>41107.88052223625</v>
      </c>
      <c r="D296" s="16">
        <f t="shared" si="4"/>
        <v>9.0599466362636978</v>
      </c>
    </row>
    <row r="297" spans="1:4" x14ac:dyDescent="0.4">
      <c r="A297" s="17">
        <v>37764</v>
      </c>
      <c r="B297" s="17">
        <v>40675.942115697886</v>
      </c>
      <c r="D297" s="16">
        <f t="shared" si="4"/>
        <v>7.9779236046517426</v>
      </c>
    </row>
    <row r="298" spans="1:4" x14ac:dyDescent="0.4">
      <c r="A298" s="17">
        <v>37742</v>
      </c>
      <c r="B298" s="17">
        <v>40687.140400825796</v>
      </c>
      <c r="D298" s="16">
        <f t="shared" si="4"/>
        <v>8.0688778104816326</v>
      </c>
    </row>
    <row r="299" spans="1:4" x14ac:dyDescent="0.4">
      <c r="A299" s="17">
        <v>37692</v>
      </c>
      <c r="B299" s="17">
        <v>40843.681561030222</v>
      </c>
      <c r="D299" s="16">
        <f t="shared" si="4"/>
        <v>8.6347440028225257</v>
      </c>
    </row>
    <row r="300" spans="1:4" x14ac:dyDescent="0.4">
      <c r="A300" s="17">
        <v>37862</v>
      </c>
      <c r="B300" s="17">
        <v>41080.074886265735</v>
      </c>
      <c r="D300" s="16">
        <f t="shared" si="4"/>
        <v>8.8166435240157117</v>
      </c>
    </row>
    <row r="301" spans="1:4" x14ac:dyDescent="0.4">
      <c r="A301" s="17">
        <v>37869</v>
      </c>
      <c r="B301" s="17">
        <v>40728.905051820235</v>
      </c>
      <c r="D301" s="16">
        <f t="shared" si="4"/>
        <v>7.8353563063568075</v>
      </c>
    </row>
    <row r="302" spans="1:4" x14ac:dyDescent="0.4">
      <c r="A302" s="17">
        <v>37746</v>
      </c>
      <c r="B302" s="17">
        <v>41184.35446461512</v>
      </c>
      <c r="D302" s="16">
        <f t="shared" si="4"/>
        <v>9.4201492181236173</v>
      </c>
    </row>
    <row r="303" spans="1:4" x14ac:dyDescent="0.4">
      <c r="A303" s="17">
        <v>37746</v>
      </c>
      <c r="B303" s="17">
        <v>41198.243281211078</v>
      </c>
      <c r="D303" s="16">
        <f t="shared" si="4"/>
        <v>9.4582007704413105</v>
      </c>
    </row>
    <row r="304" spans="1:4" x14ac:dyDescent="0.4">
      <c r="A304" s="17">
        <v>37775</v>
      </c>
      <c r="B304" s="17">
        <v>40830.31096645537</v>
      </c>
      <c r="D304" s="16">
        <f t="shared" si="4"/>
        <v>8.3707149765900564</v>
      </c>
    </row>
    <row r="305" spans="1:4" x14ac:dyDescent="0.4">
      <c r="A305" s="17">
        <v>37658</v>
      </c>
      <c r="B305" s="17">
        <v>42003.2421374556</v>
      </c>
      <c r="D305" s="16">
        <f t="shared" si="4"/>
        <v>11.90477297933041</v>
      </c>
    </row>
    <row r="306" spans="1:4" x14ac:dyDescent="0.4">
      <c r="A306" s="17">
        <v>37683</v>
      </c>
      <c r="B306" s="17">
        <v>40538.447521708571</v>
      </c>
      <c r="D306" s="16">
        <f t="shared" si="4"/>
        <v>7.8231438950919756</v>
      </c>
    </row>
    <row r="307" spans="1:4" x14ac:dyDescent="0.4">
      <c r="A307" s="17">
        <v>37973</v>
      </c>
      <c r="B307" s="17">
        <v>41525.31753985992</v>
      </c>
      <c r="D307" s="16">
        <f t="shared" si="4"/>
        <v>9.7323768215340269</v>
      </c>
    </row>
    <row r="308" spans="1:4" x14ac:dyDescent="0.4">
      <c r="A308" s="17">
        <v>37812</v>
      </c>
      <c r="B308" s="17">
        <v>41402.832777276635</v>
      </c>
      <c r="D308" s="16">
        <f t="shared" si="4"/>
        <v>9.8378980199359862</v>
      </c>
    </row>
    <row r="309" spans="1:4" x14ac:dyDescent="0.4">
      <c r="A309" s="17">
        <v>37645</v>
      </c>
      <c r="B309" s="17">
        <v>40373.469622574725</v>
      </c>
      <c r="D309" s="16">
        <f t="shared" si="4"/>
        <v>7.4752592399307529</v>
      </c>
    </row>
    <row r="310" spans="1:4" x14ac:dyDescent="0.4">
      <c r="A310" s="17">
        <v>37973</v>
      </c>
      <c r="B310" s="17">
        <v>41322.707178432975</v>
      </c>
      <c r="D310" s="16">
        <f t="shared" si="4"/>
        <v>9.1772799409122587</v>
      </c>
    </row>
    <row r="311" spans="1:4" x14ac:dyDescent="0.4">
      <c r="A311" s="17">
        <v>37940</v>
      </c>
      <c r="B311" s="17">
        <v>41480.952681369803</v>
      </c>
      <c r="D311" s="16">
        <f t="shared" si="4"/>
        <v>9.7012402229309664</v>
      </c>
    </row>
    <row r="312" spans="1:4" x14ac:dyDescent="0.4">
      <c r="A312" s="17">
        <v>37742</v>
      </c>
      <c r="B312" s="17">
        <v>40396.945829737422</v>
      </c>
      <c r="D312" s="16">
        <f t="shared" si="4"/>
        <v>7.273824191061431</v>
      </c>
    </row>
    <row r="313" spans="1:4" x14ac:dyDescent="0.4">
      <c r="A313" s="17">
        <v>37819</v>
      </c>
      <c r="B313" s="17">
        <v>41022.234173425612</v>
      </c>
      <c r="D313" s="16">
        <f t="shared" si="4"/>
        <v>8.7759840367824982</v>
      </c>
    </row>
    <row r="314" spans="1:4" x14ac:dyDescent="0.4">
      <c r="A314" s="17">
        <v>37765</v>
      </c>
      <c r="B314" s="17">
        <v>41304.389720029023</v>
      </c>
      <c r="D314" s="16">
        <f t="shared" si="4"/>
        <v>9.6969581370658169</v>
      </c>
    </row>
    <row r="315" spans="1:4" x14ac:dyDescent="0.4">
      <c r="A315" s="17">
        <v>37877</v>
      </c>
      <c r="B315" s="17">
        <v>40663.270599651849</v>
      </c>
      <c r="D315" s="16">
        <f t="shared" si="4"/>
        <v>7.6336180812379419</v>
      </c>
    </row>
    <row r="316" spans="1:4" x14ac:dyDescent="0.4">
      <c r="A316" s="17">
        <v>37961</v>
      </c>
      <c r="B316" s="17">
        <v>42041.316468036479</v>
      </c>
      <c r="D316" s="16">
        <f t="shared" si="4"/>
        <v>11.178949227497203</v>
      </c>
    </row>
    <row r="317" spans="1:4" x14ac:dyDescent="0.4">
      <c r="A317" s="17">
        <v>37677</v>
      </c>
      <c r="B317" s="17">
        <v>40686.628743197798</v>
      </c>
      <c r="D317" s="16">
        <f t="shared" si="4"/>
        <v>8.2455582005419128</v>
      </c>
    </row>
    <row r="318" spans="1:4" x14ac:dyDescent="0.4">
      <c r="A318" s="17">
        <v>37726</v>
      </c>
      <c r="B318" s="17">
        <v>40539.684153304683</v>
      </c>
      <c r="D318" s="16">
        <f t="shared" si="4"/>
        <v>7.7087237076840625</v>
      </c>
    </row>
    <row r="319" spans="1:4" x14ac:dyDescent="0.4">
      <c r="A319" s="17">
        <v>37865</v>
      </c>
      <c r="B319" s="17">
        <v>41649.485684737985</v>
      </c>
      <c r="D319" s="16">
        <f t="shared" si="4"/>
        <v>10.368453930789</v>
      </c>
    </row>
    <row r="320" spans="1:4" x14ac:dyDescent="0.4">
      <c r="A320" s="17">
        <v>37683</v>
      </c>
      <c r="B320" s="17">
        <v>40824.326345097586</v>
      </c>
      <c r="D320" s="16">
        <f t="shared" si="4"/>
        <v>8.6063735482125665</v>
      </c>
    </row>
    <row r="321" spans="1:4" x14ac:dyDescent="0.4">
      <c r="A321" s="17">
        <v>37807</v>
      </c>
      <c r="B321" s="17">
        <v>40681.240792453224</v>
      </c>
      <c r="D321" s="16">
        <f t="shared" si="4"/>
        <v>7.874632308091023</v>
      </c>
    </row>
    <row r="322" spans="1:4" x14ac:dyDescent="0.4">
      <c r="A322" s="17">
        <v>37968</v>
      </c>
      <c r="B322" s="17">
        <v>40965.345565570271</v>
      </c>
      <c r="D322" s="16">
        <f t="shared" si="4"/>
        <v>8.2119056590966331</v>
      </c>
    </row>
    <row r="323" spans="1:4" x14ac:dyDescent="0.4">
      <c r="A323" s="17">
        <v>37808</v>
      </c>
      <c r="B323" s="17">
        <v>40711.739462094578</v>
      </c>
      <c r="D323" s="16">
        <f t="shared" si="4"/>
        <v>7.9554505810810356</v>
      </c>
    </row>
    <row r="324" spans="1:4" x14ac:dyDescent="0.4">
      <c r="A324" s="17">
        <v>37926</v>
      </c>
      <c r="B324" s="17">
        <v>40761.928516703403</v>
      </c>
      <c r="D324" s="16">
        <f t="shared" ref="D324:D387" si="5">(B324-A324)/365</f>
        <v>7.76966716905042</v>
      </c>
    </row>
    <row r="325" spans="1:4" x14ac:dyDescent="0.4">
      <c r="A325" s="17">
        <v>37800</v>
      </c>
      <c r="B325" s="17">
        <v>41434.72416681805</v>
      </c>
      <c r="D325" s="16">
        <f t="shared" si="5"/>
        <v>9.9581484022412337</v>
      </c>
    </row>
    <row r="326" spans="1:4" x14ac:dyDescent="0.4">
      <c r="A326" s="17">
        <v>37745</v>
      </c>
      <c r="B326" s="17">
        <v>41317.123150937099</v>
      </c>
      <c r="D326" s="16">
        <f t="shared" si="5"/>
        <v>9.7866387696906827</v>
      </c>
    </row>
    <row r="327" spans="1:4" x14ac:dyDescent="0.4">
      <c r="A327" s="17">
        <v>37866</v>
      </c>
      <c r="B327" s="17">
        <v>40583.919215750881</v>
      </c>
      <c r="D327" s="16">
        <f t="shared" si="5"/>
        <v>7.446354015755837</v>
      </c>
    </row>
    <row r="328" spans="1:4" x14ac:dyDescent="0.4">
      <c r="A328" s="17">
        <v>37926</v>
      </c>
      <c r="B328" s="17">
        <v>41706.486947265716</v>
      </c>
      <c r="D328" s="16">
        <f t="shared" si="5"/>
        <v>10.357498485659494</v>
      </c>
    </row>
    <row r="329" spans="1:4" x14ac:dyDescent="0.4">
      <c r="A329" s="17">
        <v>37858</v>
      </c>
      <c r="B329" s="17">
        <v>40888.105703883826</v>
      </c>
      <c r="D329" s="16">
        <f t="shared" si="5"/>
        <v>8.3016594626954134</v>
      </c>
    </row>
    <row r="330" spans="1:4" x14ac:dyDescent="0.4">
      <c r="A330" s="17">
        <v>37801</v>
      </c>
      <c r="B330" s="17">
        <v>40911.938871350016</v>
      </c>
      <c r="D330" s="16">
        <f t="shared" si="5"/>
        <v>8.5231201954794944</v>
      </c>
    </row>
    <row r="331" spans="1:4" x14ac:dyDescent="0.4">
      <c r="A331" s="17">
        <v>37869</v>
      </c>
      <c r="B331" s="17">
        <v>41013.126405226059</v>
      </c>
      <c r="D331" s="16">
        <f t="shared" si="5"/>
        <v>8.6140449458248209</v>
      </c>
    </row>
    <row r="332" spans="1:4" x14ac:dyDescent="0.4">
      <c r="A332" s="17">
        <v>37670</v>
      </c>
      <c r="B332" s="17">
        <v>41465.92316660699</v>
      </c>
      <c r="D332" s="16">
        <f t="shared" si="5"/>
        <v>10.399789497553398</v>
      </c>
    </row>
    <row r="333" spans="1:4" x14ac:dyDescent="0.4">
      <c r="A333" s="17">
        <v>37708</v>
      </c>
      <c r="B333" s="17">
        <v>40579.290358150945</v>
      </c>
      <c r="D333" s="16">
        <f t="shared" si="5"/>
        <v>7.8665489264409461</v>
      </c>
    </row>
    <row r="334" spans="1:4" x14ac:dyDescent="0.4">
      <c r="A334" s="17">
        <v>37912</v>
      </c>
      <c r="B334" s="17">
        <v>40686.600621918733</v>
      </c>
      <c r="D334" s="16">
        <f t="shared" si="5"/>
        <v>7.6016455395033775</v>
      </c>
    </row>
    <row r="335" spans="1:4" x14ac:dyDescent="0.4">
      <c r="A335" s="17">
        <v>37985</v>
      </c>
      <c r="B335" s="17">
        <v>41319.959367704556</v>
      </c>
      <c r="D335" s="16">
        <f t="shared" si="5"/>
        <v>9.1368749800124824</v>
      </c>
    </row>
    <row r="336" spans="1:4" x14ac:dyDescent="0.4">
      <c r="A336" s="17">
        <v>37960</v>
      </c>
      <c r="B336" s="17">
        <v>41082.066785957344</v>
      </c>
      <c r="D336" s="16">
        <f t="shared" si="5"/>
        <v>8.5536076327598476</v>
      </c>
    </row>
    <row r="337" spans="1:4" x14ac:dyDescent="0.4">
      <c r="A337" s="17">
        <v>37669</v>
      </c>
      <c r="B337" s="17">
        <v>40333.705023165428</v>
      </c>
      <c r="D337" s="16">
        <f t="shared" si="5"/>
        <v>7.3005617073025437</v>
      </c>
    </row>
    <row r="338" spans="1:4" x14ac:dyDescent="0.4">
      <c r="A338" s="17">
        <v>37872</v>
      </c>
      <c r="B338" s="17">
        <v>40912.212389306842</v>
      </c>
      <c r="D338" s="16">
        <f t="shared" si="5"/>
        <v>8.3293490117995663</v>
      </c>
    </row>
    <row r="339" spans="1:4" x14ac:dyDescent="0.4">
      <c r="A339" s="17">
        <v>37801</v>
      </c>
      <c r="B339" s="17">
        <v>40606.174729840241</v>
      </c>
      <c r="D339" s="16">
        <f t="shared" si="5"/>
        <v>7.685410218740385</v>
      </c>
    </row>
    <row r="340" spans="1:4" x14ac:dyDescent="0.4">
      <c r="A340" s="17">
        <v>37935</v>
      </c>
      <c r="B340" s="17">
        <v>41607.632034516937</v>
      </c>
      <c r="D340" s="16">
        <f t="shared" si="5"/>
        <v>10.062005574019006</v>
      </c>
    </row>
    <row r="341" spans="1:4" x14ac:dyDescent="0.4">
      <c r="A341" s="17">
        <v>37870</v>
      </c>
      <c r="B341" s="17">
        <v>41559.768963675211</v>
      </c>
      <c r="D341" s="16">
        <f t="shared" si="5"/>
        <v>10.108956064863593</v>
      </c>
    </row>
    <row r="342" spans="1:4" x14ac:dyDescent="0.4">
      <c r="A342" s="17">
        <v>37854</v>
      </c>
      <c r="B342" s="17">
        <v>40853.993049367644</v>
      </c>
      <c r="D342" s="16">
        <f t="shared" si="5"/>
        <v>8.219159039363408</v>
      </c>
    </row>
    <row r="343" spans="1:4" x14ac:dyDescent="0.4">
      <c r="A343" s="17">
        <v>37804</v>
      </c>
      <c r="B343" s="17">
        <v>41102.333847267393</v>
      </c>
      <c r="D343" s="16">
        <f t="shared" si="5"/>
        <v>9.0365310884038177</v>
      </c>
    </row>
    <row r="344" spans="1:4" x14ac:dyDescent="0.4">
      <c r="A344" s="17">
        <v>37678</v>
      </c>
      <c r="B344" s="17">
        <v>41070.976675263228</v>
      </c>
      <c r="D344" s="16">
        <f t="shared" si="5"/>
        <v>9.2958265075704869</v>
      </c>
    </row>
    <row r="345" spans="1:4" x14ac:dyDescent="0.4">
      <c r="A345" s="17">
        <v>37659</v>
      </c>
      <c r="B345" s="17">
        <v>41309.10983861459</v>
      </c>
      <c r="D345" s="16">
        <f t="shared" si="5"/>
        <v>10.000300927711205</v>
      </c>
    </row>
    <row r="346" spans="1:4" x14ac:dyDescent="0.4">
      <c r="A346" s="17">
        <v>37744</v>
      </c>
      <c r="B346" s="17">
        <v>41605.40945971015</v>
      </c>
      <c r="D346" s="16">
        <f t="shared" si="5"/>
        <v>10.579203999205891</v>
      </c>
    </row>
    <row r="347" spans="1:4" x14ac:dyDescent="0.4">
      <c r="A347" s="17">
        <v>37641</v>
      </c>
      <c r="B347" s="17">
        <v>41033.250637061406</v>
      </c>
      <c r="D347" s="16">
        <f t="shared" si="5"/>
        <v>9.2938373618120718</v>
      </c>
    </row>
    <row r="348" spans="1:4" x14ac:dyDescent="0.4">
      <c r="A348" s="17">
        <v>37727</v>
      </c>
      <c r="B348" s="17">
        <v>40902.725325362429</v>
      </c>
      <c r="D348" s="16">
        <f t="shared" si="5"/>
        <v>8.70061732976008</v>
      </c>
    </row>
    <row r="349" spans="1:4" x14ac:dyDescent="0.4">
      <c r="A349" s="17">
        <v>37917</v>
      </c>
      <c r="B349" s="17">
        <v>41336.085837171107</v>
      </c>
      <c r="D349" s="16">
        <f t="shared" si="5"/>
        <v>9.367358458003034</v>
      </c>
    </row>
    <row r="350" spans="1:4" x14ac:dyDescent="0.4">
      <c r="A350" s="17">
        <v>37671</v>
      </c>
      <c r="B350" s="17">
        <v>40714.813814859903</v>
      </c>
      <c r="D350" s="16">
        <f t="shared" si="5"/>
        <v>8.3392159311230216</v>
      </c>
    </row>
    <row r="351" spans="1:4" x14ac:dyDescent="0.4">
      <c r="A351" s="17">
        <v>37929</v>
      </c>
      <c r="B351" s="17">
        <v>40822.622806310661</v>
      </c>
      <c r="D351" s="16">
        <f t="shared" si="5"/>
        <v>7.9277337159196195</v>
      </c>
    </row>
    <row r="352" spans="1:4" x14ac:dyDescent="0.4">
      <c r="A352" s="17">
        <v>37876</v>
      </c>
      <c r="B352" s="17">
        <v>40728.608377510507</v>
      </c>
      <c r="D352" s="16">
        <f t="shared" si="5"/>
        <v>7.8153654178370058</v>
      </c>
    </row>
    <row r="353" spans="1:4" x14ac:dyDescent="0.4">
      <c r="A353" s="17">
        <v>37721</v>
      </c>
      <c r="B353" s="17">
        <v>41196.653290703514</v>
      </c>
      <c r="D353" s="16">
        <f t="shared" si="5"/>
        <v>9.5223377827493536</v>
      </c>
    </row>
    <row r="354" spans="1:4" x14ac:dyDescent="0.4">
      <c r="A354" s="17">
        <v>37883</v>
      </c>
      <c r="B354" s="17">
        <v>41039.006450103887</v>
      </c>
      <c r="D354" s="16">
        <f t="shared" si="5"/>
        <v>8.6465930139832512</v>
      </c>
    </row>
    <row r="355" spans="1:4" x14ac:dyDescent="0.4">
      <c r="A355" s="17">
        <v>37846</v>
      </c>
      <c r="B355" s="17">
        <v>40842.476006944766</v>
      </c>
      <c r="D355" s="16">
        <f t="shared" si="5"/>
        <v>8.2095233066979887</v>
      </c>
    </row>
    <row r="356" spans="1:4" x14ac:dyDescent="0.4">
      <c r="A356" s="17">
        <v>37640</v>
      </c>
      <c r="B356" s="17">
        <v>40725.421004699201</v>
      </c>
      <c r="D356" s="16">
        <f t="shared" si="5"/>
        <v>8.4532082320526065</v>
      </c>
    </row>
    <row r="357" spans="1:4" x14ac:dyDescent="0.4">
      <c r="A357" s="17">
        <v>37628</v>
      </c>
      <c r="B357" s="17">
        <v>41003.568984806414</v>
      </c>
      <c r="D357" s="16">
        <f t="shared" si="5"/>
        <v>9.2481342049490785</v>
      </c>
    </row>
    <row r="358" spans="1:4" x14ac:dyDescent="0.4">
      <c r="A358" s="17">
        <v>37739</v>
      </c>
      <c r="B358" s="17">
        <v>40437.01642038022</v>
      </c>
      <c r="D358" s="16">
        <f t="shared" si="5"/>
        <v>7.391825809260876</v>
      </c>
    </row>
    <row r="359" spans="1:4" x14ac:dyDescent="0.4">
      <c r="A359" s="17">
        <v>37907</v>
      </c>
      <c r="B359" s="17">
        <v>41106.272285724925</v>
      </c>
      <c r="D359" s="16">
        <f t="shared" si="5"/>
        <v>8.7651295499313004</v>
      </c>
    </row>
    <row r="360" spans="1:4" x14ac:dyDescent="0.4">
      <c r="A360" s="17">
        <v>37817</v>
      </c>
      <c r="B360" s="17">
        <v>40701.977979135525</v>
      </c>
      <c r="D360" s="16">
        <f t="shared" si="5"/>
        <v>7.9040492579055481</v>
      </c>
    </row>
    <row r="361" spans="1:4" x14ac:dyDescent="0.4">
      <c r="A361" s="17">
        <v>37868</v>
      </c>
      <c r="B361" s="17">
        <v>41033.550965104136</v>
      </c>
      <c r="D361" s="16">
        <f t="shared" si="5"/>
        <v>8.6727423701483168</v>
      </c>
    </row>
    <row r="362" spans="1:4" x14ac:dyDescent="0.4">
      <c r="A362" s="17">
        <v>37794</v>
      </c>
      <c r="B362" s="17">
        <v>41374.629801016512</v>
      </c>
      <c r="D362" s="16">
        <f t="shared" si="5"/>
        <v>9.8099446603192106</v>
      </c>
    </row>
    <row r="363" spans="1:4" x14ac:dyDescent="0.4">
      <c r="A363" s="17">
        <v>37705</v>
      </c>
      <c r="B363" s="17">
        <v>41754.314206027426</v>
      </c>
      <c r="D363" s="16">
        <f t="shared" si="5"/>
        <v>11.094011523362811</v>
      </c>
    </row>
    <row r="364" spans="1:4" x14ac:dyDescent="0.4">
      <c r="A364" s="17">
        <v>37956</v>
      </c>
      <c r="B364" s="17">
        <v>41845.948557707183</v>
      </c>
      <c r="D364" s="16">
        <f t="shared" si="5"/>
        <v>10.657393308786801</v>
      </c>
    </row>
    <row r="365" spans="1:4" x14ac:dyDescent="0.4">
      <c r="A365" s="17">
        <v>37853</v>
      </c>
      <c r="B365" s="17">
        <v>41052.693618470803</v>
      </c>
      <c r="D365" s="16">
        <f t="shared" si="5"/>
        <v>8.7662838862213786</v>
      </c>
    </row>
    <row r="366" spans="1:4" x14ac:dyDescent="0.4">
      <c r="A366" s="17">
        <v>37878</v>
      </c>
      <c r="B366" s="17">
        <v>40980.481728739796</v>
      </c>
      <c r="D366" s="16">
        <f t="shared" si="5"/>
        <v>8.4999499417528668</v>
      </c>
    </row>
    <row r="367" spans="1:4" x14ac:dyDescent="0.4">
      <c r="A367" s="17">
        <v>37975</v>
      </c>
      <c r="B367" s="17">
        <v>41321.893047578626</v>
      </c>
      <c r="D367" s="16">
        <f t="shared" si="5"/>
        <v>9.1695699933660979</v>
      </c>
    </row>
    <row r="368" spans="1:4" x14ac:dyDescent="0.4">
      <c r="A368" s="17">
        <v>37965</v>
      </c>
      <c r="B368" s="17">
        <v>41023.231205142278</v>
      </c>
      <c r="D368" s="16">
        <f t="shared" si="5"/>
        <v>8.3787156305267878</v>
      </c>
    </row>
    <row r="369" spans="1:4" x14ac:dyDescent="0.4">
      <c r="A369" s="17">
        <v>37937</v>
      </c>
      <c r="B369" s="17">
        <v>40985.854286483031</v>
      </c>
      <c r="D369" s="16">
        <f t="shared" si="5"/>
        <v>8.3530254424192627</v>
      </c>
    </row>
    <row r="370" spans="1:4" x14ac:dyDescent="0.4">
      <c r="A370" s="17">
        <v>37897</v>
      </c>
      <c r="B370" s="17">
        <v>40833.920032349197</v>
      </c>
      <c r="D370" s="16">
        <f t="shared" si="5"/>
        <v>8.0463562530114974</v>
      </c>
    </row>
    <row r="371" spans="1:4" x14ac:dyDescent="0.4">
      <c r="A371" s="17">
        <v>37842</v>
      </c>
      <c r="B371" s="17">
        <v>42232.251514520118</v>
      </c>
      <c r="D371" s="16">
        <f t="shared" si="5"/>
        <v>12.028086341151008</v>
      </c>
    </row>
    <row r="372" spans="1:4" x14ac:dyDescent="0.4">
      <c r="A372" s="17">
        <v>37922</v>
      </c>
      <c r="B372" s="17">
        <v>41349.029715378878</v>
      </c>
      <c r="D372" s="16">
        <f t="shared" si="5"/>
        <v>9.3891225078873362</v>
      </c>
    </row>
    <row r="373" spans="1:4" x14ac:dyDescent="0.4">
      <c r="A373" s="17">
        <v>37963</v>
      </c>
      <c r="B373" s="17">
        <v>41392.943880809129</v>
      </c>
      <c r="D373" s="16">
        <f t="shared" si="5"/>
        <v>9.3971065227647372</v>
      </c>
    </row>
    <row r="374" spans="1:4" x14ac:dyDescent="0.4">
      <c r="A374" s="17">
        <v>37706</v>
      </c>
      <c r="B374" s="17">
        <v>40701.961380966561</v>
      </c>
      <c r="D374" s="16">
        <f t="shared" si="5"/>
        <v>8.208113372511125</v>
      </c>
    </row>
    <row r="375" spans="1:4" x14ac:dyDescent="0.4">
      <c r="A375" s="17">
        <v>37954</v>
      </c>
      <c r="B375" s="17">
        <v>41710.719502269894</v>
      </c>
      <c r="D375" s="16">
        <f t="shared" si="5"/>
        <v>10.292382197999711</v>
      </c>
    </row>
    <row r="376" spans="1:4" x14ac:dyDescent="0.4">
      <c r="A376" s="17">
        <v>37987</v>
      </c>
      <c r="B376" s="17">
        <v>41364.217754209058</v>
      </c>
      <c r="D376" s="16">
        <f t="shared" si="5"/>
        <v>9.2526513813946778</v>
      </c>
    </row>
    <row r="377" spans="1:4" x14ac:dyDescent="0.4">
      <c r="A377" s="17">
        <v>37626</v>
      </c>
      <c r="B377" s="17">
        <v>40562.050461767474</v>
      </c>
      <c r="D377" s="16">
        <f t="shared" si="5"/>
        <v>8.0439738678560939</v>
      </c>
    </row>
    <row r="378" spans="1:4" x14ac:dyDescent="0.4">
      <c r="A378" s="17">
        <v>37637</v>
      </c>
      <c r="B378" s="17">
        <v>40548.999489947018</v>
      </c>
      <c r="D378" s="16">
        <f t="shared" si="5"/>
        <v>7.9780807943753933</v>
      </c>
    </row>
    <row r="379" spans="1:4" x14ac:dyDescent="0.4">
      <c r="A379" s="17">
        <v>37752</v>
      </c>
      <c r="B379" s="17">
        <v>40835.765511899946</v>
      </c>
      <c r="D379" s="16">
        <f t="shared" si="5"/>
        <v>8.4486726353423194</v>
      </c>
    </row>
    <row r="380" spans="1:4" x14ac:dyDescent="0.4">
      <c r="A380" s="17">
        <v>37840</v>
      </c>
      <c r="B380" s="17">
        <v>41553.134181791684</v>
      </c>
      <c r="D380" s="16">
        <f t="shared" si="5"/>
        <v>10.172970361073105</v>
      </c>
    </row>
    <row r="381" spans="1:4" x14ac:dyDescent="0.4">
      <c r="A381" s="17">
        <v>37816</v>
      </c>
      <c r="B381" s="17">
        <v>40833.943156999921</v>
      </c>
      <c r="D381" s="16">
        <f t="shared" si="5"/>
        <v>8.2683374164381416</v>
      </c>
    </row>
    <row r="382" spans="1:4" x14ac:dyDescent="0.4">
      <c r="A382" s="17">
        <v>37791</v>
      </c>
      <c r="B382" s="17">
        <v>42003.223025746091</v>
      </c>
      <c r="D382" s="16">
        <f t="shared" si="5"/>
        <v>11.540337056838604</v>
      </c>
    </row>
    <row r="383" spans="1:4" x14ac:dyDescent="0.4">
      <c r="A383" s="17">
        <v>37715</v>
      </c>
      <c r="B383" s="17">
        <v>41125.082631773737</v>
      </c>
      <c r="D383" s="16">
        <f t="shared" si="5"/>
        <v>9.3426921418458555</v>
      </c>
    </row>
    <row r="384" spans="1:4" x14ac:dyDescent="0.4">
      <c r="A384" s="17">
        <v>37766</v>
      </c>
      <c r="B384" s="17">
        <v>40989.629586723153</v>
      </c>
      <c r="D384" s="16">
        <f t="shared" si="5"/>
        <v>8.8318618814332961</v>
      </c>
    </row>
    <row r="385" spans="1:4" x14ac:dyDescent="0.4">
      <c r="A385" s="17">
        <v>37840</v>
      </c>
      <c r="B385" s="17">
        <v>40848.50925527676</v>
      </c>
      <c r="D385" s="16">
        <f t="shared" si="5"/>
        <v>8.242491110347288</v>
      </c>
    </row>
    <row r="386" spans="1:4" x14ac:dyDescent="0.4">
      <c r="A386" s="17">
        <v>37941</v>
      </c>
      <c r="B386" s="17">
        <v>42123.609275562398</v>
      </c>
      <c r="D386" s="16">
        <f t="shared" si="5"/>
        <v>11.459203494691501</v>
      </c>
    </row>
    <row r="387" spans="1:4" x14ac:dyDescent="0.4">
      <c r="A387" s="17">
        <v>37687</v>
      </c>
      <c r="B387" s="17">
        <v>41468.643504262298</v>
      </c>
      <c r="D387" s="16">
        <f t="shared" si="5"/>
        <v>10.360667134965199</v>
      </c>
    </row>
    <row r="388" spans="1:4" x14ac:dyDescent="0.4">
      <c r="A388" s="17">
        <v>37839</v>
      </c>
      <c r="B388" s="17">
        <v>40945.292329430689</v>
      </c>
      <c r="D388" s="16">
        <f t="shared" ref="D388:D451" si="6">(B388-A388)/365</f>
        <v>8.5103899436457233</v>
      </c>
    </row>
    <row r="389" spans="1:4" x14ac:dyDescent="0.4">
      <c r="A389" s="17">
        <v>37662</v>
      </c>
      <c r="B389" s="17">
        <v>40896.918709035031</v>
      </c>
      <c r="D389" s="16">
        <f t="shared" si="6"/>
        <v>8.8627909836576197</v>
      </c>
    </row>
    <row r="390" spans="1:4" x14ac:dyDescent="0.4">
      <c r="A390" s="17">
        <v>37821</v>
      </c>
      <c r="B390" s="17">
        <v>41255.792297536507</v>
      </c>
      <c r="D390" s="16">
        <f t="shared" si="6"/>
        <v>9.4103898562644037</v>
      </c>
    </row>
    <row r="391" spans="1:4" x14ac:dyDescent="0.4">
      <c r="A391" s="17">
        <v>37709</v>
      </c>
      <c r="B391" s="17">
        <v>40943.161743581455</v>
      </c>
      <c r="D391" s="16">
        <f t="shared" si="6"/>
        <v>8.8607171057026175</v>
      </c>
    </row>
    <row r="392" spans="1:4" x14ac:dyDescent="0.4">
      <c r="A392" s="17">
        <v>37850</v>
      </c>
      <c r="B392" s="17">
        <v>41138.271187237595</v>
      </c>
      <c r="D392" s="16">
        <f t="shared" si="6"/>
        <v>9.0089621568153291</v>
      </c>
    </row>
    <row r="393" spans="1:4" x14ac:dyDescent="0.4">
      <c r="A393" s="17">
        <v>37716</v>
      </c>
      <c r="B393" s="17">
        <v>40699.424332033101</v>
      </c>
      <c r="D393" s="16">
        <f t="shared" si="6"/>
        <v>8.173765293241372</v>
      </c>
    </row>
    <row r="394" spans="1:4" x14ac:dyDescent="0.4">
      <c r="A394" s="17">
        <v>37853</v>
      </c>
      <c r="B394" s="17">
        <v>41513.838647725046</v>
      </c>
      <c r="D394" s="16">
        <f t="shared" si="6"/>
        <v>10.029694925274098</v>
      </c>
    </row>
    <row r="395" spans="1:4" x14ac:dyDescent="0.4">
      <c r="A395" s="17">
        <v>37896</v>
      </c>
      <c r="B395" s="17">
        <v>41031.514423770132</v>
      </c>
      <c r="D395" s="16">
        <f t="shared" si="6"/>
        <v>8.5904504760825517</v>
      </c>
    </row>
    <row r="396" spans="1:4" x14ac:dyDescent="0.4">
      <c r="A396" s="17">
        <v>37712</v>
      </c>
      <c r="B396" s="17">
        <v>41645.803470689614</v>
      </c>
      <c r="D396" s="16">
        <f t="shared" si="6"/>
        <v>10.777543755314012</v>
      </c>
    </row>
    <row r="397" spans="1:4" x14ac:dyDescent="0.4">
      <c r="A397" s="17">
        <v>37729</v>
      </c>
      <c r="B397" s="17">
        <v>40898.363626734106</v>
      </c>
      <c r="D397" s="16">
        <f t="shared" si="6"/>
        <v>8.6831880184496057</v>
      </c>
    </row>
    <row r="398" spans="1:4" x14ac:dyDescent="0.4">
      <c r="A398" s="17">
        <v>37898</v>
      </c>
      <c r="B398" s="17">
        <v>41119.269671966431</v>
      </c>
      <c r="D398" s="16">
        <f t="shared" si="6"/>
        <v>8.8253963615518654</v>
      </c>
    </row>
    <row r="399" spans="1:4" x14ac:dyDescent="0.4">
      <c r="A399" s="17">
        <v>37862</v>
      </c>
      <c r="B399" s="17">
        <v>41099.019681594917</v>
      </c>
      <c r="D399" s="16">
        <f t="shared" si="6"/>
        <v>8.8685470728627855</v>
      </c>
    </row>
    <row r="400" spans="1:4" x14ac:dyDescent="0.4">
      <c r="A400" s="17">
        <v>37730</v>
      </c>
      <c r="B400" s="17">
        <v>41226.30257612143</v>
      </c>
      <c r="D400" s="16">
        <f t="shared" si="6"/>
        <v>9.5789111674559742</v>
      </c>
    </row>
    <row r="401" spans="1:4" x14ac:dyDescent="0.4">
      <c r="A401" s="17">
        <v>37933</v>
      </c>
      <c r="B401" s="17">
        <v>41324.83059711587</v>
      </c>
      <c r="D401" s="16">
        <f t="shared" si="6"/>
        <v>9.2926865674407395</v>
      </c>
    </row>
    <row r="402" spans="1:4" x14ac:dyDescent="0.4">
      <c r="A402" s="17">
        <v>37711</v>
      </c>
      <c r="B402" s="17">
        <v>40690.386421496354</v>
      </c>
      <c r="D402" s="16">
        <f t="shared" si="6"/>
        <v>8.1627025246475462</v>
      </c>
    </row>
    <row r="403" spans="1:4" x14ac:dyDescent="0.4">
      <c r="A403" s="17">
        <v>37943</v>
      </c>
      <c r="B403" s="17">
        <v>41917.866864061783</v>
      </c>
      <c r="D403" s="16">
        <f t="shared" si="6"/>
        <v>10.890046202908996</v>
      </c>
    </row>
    <row r="404" spans="1:4" x14ac:dyDescent="0.4">
      <c r="A404" s="17">
        <v>37625</v>
      </c>
      <c r="B404" s="17">
        <v>41066.122932069266</v>
      </c>
      <c r="D404" s="16">
        <f t="shared" si="6"/>
        <v>9.4277340604637416</v>
      </c>
    </row>
    <row r="405" spans="1:4" x14ac:dyDescent="0.4">
      <c r="A405" s="17">
        <v>37742</v>
      </c>
      <c r="B405" s="17">
        <v>41182.875109724817</v>
      </c>
      <c r="D405" s="16">
        <f t="shared" si="6"/>
        <v>9.4270550951364847</v>
      </c>
    </row>
    <row r="406" spans="1:4" x14ac:dyDescent="0.4">
      <c r="A406" s="17">
        <v>37941</v>
      </c>
      <c r="B406" s="17">
        <v>41557.72166918523</v>
      </c>
      <c r="D406" s="16">
        <f t="shared" si="6"/>
        <v>9.9088264909184378</v>
      </c>
    </row>
    <row r="407" spans="1:4" x14ac:dyDescent="0.4">
      <c r="A407" s="17">
        <v>37936</v>
      </c>
      <c r="B407" s="17">
        <v>40816.649056262366</v>
      </c>
      <c r="D407" s="16">
        <f t="shared" si="6"/>
        <v>7.8921891952393581</v>
      </c>
    </row>
    <row r="408" spans="1:4" x14ac:dyDescent="0.4">
      <c r="A408" s="17">
        <v>37925</v>
      </c>
      <c r="B408" s="17">
        <v>41320.630947374331</v>
      </c>
      <c r="D408" s="16">
        <f t="shared" si="6"/>
        <v>9.3030984859570722</v>
      </c>
    </row>
    <row r="409" spans="1:4" x14ac:dyDescent="0.4">
      <c r="A409" s="17">
        <v>37699</v>
      </c>
      <c r="B409" s="17">
        <v>40523.683132188096</v>
      </c>
      <c r="D409" s="16">
        <f t="shared" si="6"/>
        <v>7.7388578964057437</v>
      </c>
    </row>
    <row r="410" spans="1:4" x14ac:dyDescent="0.4">
      <c r="A410" s="17">
        <v>37773</v>
      </c>
      <c r="B410" s="17">
        <v>40960.407442379008</v>
      </c>
      <c r="D410" s="16">
        <f t="shared" si="6"/>
        <v>8.7326231298055017</v>
      </c>
    </row>
    <row r="411" spans="1:4" x14ac:dyDescent="0.4">
      <c r="A411" s="17">
        <v>37843</v>
      </c>
      <c r="B411" s="17">
        <v>41248.519970414767</v>
      </c>
      <c r="D411" s="16">
        <f t="shared" si="6"/>
        <v>9.3301916997664858</v>
      </c>
    </row>
    <row r="412" spans="1:4" x14ac:dyDescent="0.4">
      <c r="A412" s="17">
        <v>37941</v>
      </c>
      <c r="B412" s="17">
        <v>41522.280628553264</v>
      </c>
      <c r="D412" s="16">
        <f t="shared" si="6"/>
        <v>9.8117277494609976</v>
      </c>
    </row>
    <row r="413" spans="1:4" x14ac:dyDescent="0.4">
      <c r="A413" s="17">
        <v>37918</v>
      </c>
      <c r="B413" s="17">
        <v>41290.146833179089</v>
      </c>
      <c r="D413" s="16">
        <f t="shared" si="6"/>
        <v>9.2387584470659974</v>
      </c>
    </row>
    <row r="414" spans="1:4" x14ac:dyDescent="0.4">
      <c r="A414" s="17">
        <v>37921</v>
      </c>
      <c r="B414" s="17">
        <v>41667.342598271716</v>
      </c>
      <c r="D414" s="16">
        <f t="shared" si="6"/>
        <v>10.263952324032099</v>
      </c>
    </row>
    <row r="415" spans="1:4" x14ac:dyDescent="0.4">
      <c r="A415" s="17">
        <v>37673</v>
      </c>
      <c r="B415" s="17">
        <v>40695.398425359308</v>
      </c>
      <c r="D415" s="16">
        <f t="shared" si="6"/>
        <v>8.2805436311213914</v>
      </c>
    </row>
    <row r="416" spans="1:4" x14ac:dyDescent="0.4">
      <c r="A416" s="17">
        <v>37705</v>
      </c>
      <c r="B416" s="17">
        <v>41223.607736579877</v>
      </c>
      <c r="D416" s="16">
        <f t="shared" si="6"/>
        <v>9.6400211961092523</v>
      </c>
    </row>
    <row r="417" spans="1:4" x14ac:dyDescent="0.4">
      <c r="A417" s="17">
        <v>37695</v>
      </c>
      <c r="B417" s="17">
        <v>40532.632219328145</v>
      </c>
      <c r="D417" s="16">
        <f t="shared" si="6"/>
        <v>7.7743348474743694</v>
      </c>
    </row>
    <row r="418" spans="1:4" x14ac:dyDescent="0.4">
      <c r="A418" s="17">
        <v>37657</v>
      </c>
      <c r="B418" s="17">
        <v>41158.600350826193</v>
      </c>
      <c r="D418" s="16">
        <f t="shared" si="6"/>
        <v>9.5934256187018985</v>
      </c>
    </row>
    <row r="419" spans="1:4" x14ac:dyDescent="0.4">
      <c r="A419" s="17">
        <v>37819</v>
      </c>
      <c r="B419" s="17">
        <v>40983.273990901223</v>
      </c>
      <c r="D419" s="16">
        <f t="shared" si="6"/>
        <v>8.6692438106882825</v>
      </c>
    </row>
    <row r="420" spans="1:4" x14ac:dyDescent="0.4">
      <c r="A420" s="17">
        <v>37882</v>
      </c>
      <c r="B420" s="17">
        <v>41594.453641368207</v>
      </c>
      <c r="D420" s="16">
        <f t="shared" si="6"/>
        <v>10.171105866762211</v>
      </c>
    </row>
    <row r="421" spans="1:4" x14ac:dyDescent="0.4">
      <c r="A421" s="17">
        <v>37636</v>
      </c>
      <c r="B421" s="17">
        <v>40884.211175072924</v>
      </c>
      <c r="D421" s="16">
        <f t="shared" si="6"/>
        <v>8.899208698829927</v>
      </c>
    </row>
    <row r="422" spans="1:4" x14ac:dyDescent="0.4">
      <c r="A422" s="17">
        <v>37950</v>
      </c>
      <c r="B422" s="17">
        <v>40655.743124942186</v>
      </c>
      <c r="D422" s="16">
        <f t="shared" si="6"/>
        <v>7.4129948628553048</v>
      </c>
    </row>
    <row r="423" spans="1:4" x14ac:dyDescent="0.4">
      <c r="A423" s="17">
        <v>37696</v>
      </c>
      <c r="B423" s="17">
        <v>41109.853122870576</v>
      </c>
      <c r="D423" s="16">
        <f t="shared" si="6"/>
        <v>9.3530222544399351</v>
      </c>
    </row>
    <row r="424" spans="1:4" x14ac:dyDescent="0.4">
      <c r="A424" s="17">
        <v>37894</v>
      </c>
      <c r="B424" s="17">
        <v>41648.678070545706</v>
      </c>
      <c r="D424" s="16">
        <f t="shared" si="6"/>
        <v>10.286789234371797</v>
      </c>
    </row>
    <row r="425" spans="1:4" x14ac:dyDescent="0.4">
      <c r="A425" s="17">
        <v>37927</v>
      </c>
      <c r="B425" s="17">
        <v>42318.653231693766</v>
      </c>
      <c r="D425" s="16">
        <f t="shared" si="6"/>
        <v>12.031926662174703</v>
      </c>
    </row>
    <row r="426" spans="1:4" x14ac:dyDescent="0.4">
      <c r="A426" s="17">
        <v>37878</v>
      </c>
      <c r="B426" s="17">
        <v>41083.880214735451</v>
      </c>
      <c r="D426" s="16">
        <f t="shared" si="6"/>
        <v>8.7832334650286317</v>
      </c>
    </row>
    <row r="427" spans="1:4" x14ac:dyDescent="0.4">
      <c r="A427" s="17">
        <v>37666</v>
      </c>
      <c r="B427" s="17">
        <v>40450.656036949833</v>
      </c>
      <c r="D427" s="16">
        <f t="shared" si="6"/>
        <v>7.6291946217803641</v>
      </c>
    </row>
    <row r="428" spans="1:4" x14ac:dyDescent="0.4">
      <c r="A428" s="17">
        <v>37671</v>
      </c>
      <c r="B428" s="17">
        <v>40471.381849517064</v>
      </c>
      <c r="D428" s="16">
        <f t="shared" si="6"/>
        <v>7.6722790397727767</v>
      </c>
    </row>
    <row r="429" spans="1:4" x14ac:dyDescent="0.4">
      <c r="A429" s="17">
        <v>37818</v>
      </c>
      <c r="B429" s="17">
        <v>41072.82327266119</v>
      </c>
      <c r="D429" s="16">
        <f t="shared" si="6"/>
        <v>8.9173240346881908</v>
      </c>
    </row>
    <row r="430" spans="1:4" x14ac:dyDescent="0.4">
      <c r="A430" s="17">
        <v>37880</v>
      </c>
      <c r="B430" s="17">
        <v>40897.160965322844</v>
      </c>
      <c r="D430" s="16">
        <f t="shared" si="6"/>
        <v>8.2661944255420394</v>
      </c>
    </row>
    <row r="431" spans="1:4" x14ac:dyDescent="0.4">
      <c r="A431" s="17">
        <v>37732</v>
      </c>
      <c r="B431" s="17">
        <v>41099.862314411715</v>
      </c>
      <c r="D431" s="16">
        <f t="shared" si="6"/>
        <v>9.2270200394841524</v>
      </c>
    </row>
    <row r="432" spans="1:4" x14ac:dyDescent="0.4">
      <c r="A432" s="17">
        <v>37716</v>
      </c>
      <c r="B432" s="17">
        <v>40750.273176265124</v>
      </c>
      <c r="D432" s="16">
        <f t="shared" si="6"/>
        <v>8.3130771952469136</v>
      </c>
    </row>
    <row r="433" spans="1:4" x14ac:dyDescent="0.4">
      <c r="A433" s="17">
        <v>37913</v>
      </c>
      <c r="B433" s="17">
        <v>40878.155411845015</v>
      </c>
      <c r="D433" s="16">
        <f t="shared" si="6"/>
        <v>8.1237134571096306</v>
      </c>
    </row>
    <row r="434" spans="1:4" x14ac:dyDescent="0.4">
      <c r="A434" s="17">
        <v>37961</v>
      </c>
      <c r="B434" s="17">
        <v>42251.248813229511</v>
      </c>
      <c r="D434" s="16">
        <f t="shared" si="6"/>
        <v>11.754106337615099</v>
      </c>
    </row>
    <row r="435" spans="1:4" x14ac:dyDescent="0.4">
      <c r="A435" s="17">
        <v>37657</v>
      </c>
      <c r="B435" s="17">
        <v>40940.484446704992</v>
      </c>
      <c r="D435" s="16">
        <f t="shared" si="6"/>
        <v>8.9958477991917576</v>
      </c>
    </row>
    <row r="436" spans="1:4" x14ac:dyDescent="0.4">
      <c r="A436" s="17">
        <v>37702</v>
      </c>
      <c r="B436" s="17">
        <v>41976.761126589248</v>
      </c>
      <c r="D436" s="16">
        <f t="shared" si="6"/>
        <v>11.711674319422599</v>
      </c>
    </row>
    <row r="437" spans="1:4" x14ac:dyDescent="0.4">
      <c r="A437" s="17">
        <v>37848</v>
      </c>
      <c r="B437" s="17">
        <v>40697.892752899243</v>
      </c>
      <c r="D437" s="16">
        <f t="shared" si="6"/>
        <v>7.8079253504088841</v>
      </c>
    </row>
    <row r="438" spans="1:4" x14ac:dyDescent="0.4">
      <c r="A438" s="17">
        <v>37742</v>
      </c>
      <c r="B438" s="17">
        <v>41053.662783031978</v>
      </c>
      <c r="D438" s="16">
        <f t="shared" si="6"/>
        <v>9.0730487206355548</v>
      </c>
    </row>
    <row r="439" spans="1:4" x14ac:dyDescent="0.4">
      <c r="A439" s="17">
        <v>37925</v>
      </c>
      <c r="B439" s="17">
        <v>41204.028586813532</v>
      </c>
      <c r="D439" s="16">
        <f t="shared" si="6"/>
        <v>8.983639963872692</v>
      </c>
    </row>
    <row r="440" spans="1:4" x14ac:dyDescent="0.4">
      <c r="A440" s="17">
        <v>37716</v>
      </c>
      <c r="B440" s="17">
        <v>40640.278963815173</v>
      </c>
      <c r="D440" s="16">
        <f t="shared" si="6"/>
        <v>8.011723188534722</v>
      </c>
    </row>
    <row r="441" spans="1:4" x14ac:dyDescent="0.4">
      <c r="A441" s="17">
        <v>37707</v>
      </c>
      <c r="B441" s="17">
        <v>42049.491873437422</v>
      </c>
      <c r="D441" s="16">
        <f t="shared" si="6"/>
        <v>11.897238009417595</v>
      </c>
    </row>
    <row r="442" spans="1:4" x14ac:dyDescent="0.4">
      <c r="A442" s="17">
        <v>37696</v>
      </c>
      <c r="B442" s="17">
        <v>41164.974610344201</v>
      </c>
      <c r="D442" s="16">
        <f t="shared" si="6"/>
        <v>9.5040400283402775</v>
      </c>
    </row>
    <row r="443" spans="1:4" x14ac:dyDescent="0.4">
      <c r="A443" s="17">
        <v>37889</v>
      </c>
      <c r="B443" s="17">
        <v>41582.590120484841</v>
      </c>
      <c r="D443" s="16">
        <f t="shared" si="6"/>
        <v>10.119424987629703</v>
      </c>
    </row>
    <row r="444" spans="1:4" x14ac:dyDescent="0.4">
      <c r="A444" s="17">
        <v>37779</v>
      </c>
      <c r="B444" s="17">
        <v>40980.381181193887</v>
      </c>
      <c r="D444" s="16">
        <f t="shared" si="6"/>
        <v>8.770907345736676</v>
      </c>
    </row>
    <row r="445" spans="1:4" x14ac:dyDescent="0.4">
      <c r="A445" s="17">
        <v>37984</v>
      </c>
      <c r="B445" s="17">
        <v>40989.573762232132</v>
      </c>
      <c r="D445" s="16">
        <f t="shared" si="6"/>
        <v>8.2344486636496779</v>
      </c>
    </row>
    <row r="446" spans="1:4" x14ac:dyDescent="0.4">
      <c r="A446" s="17">
        <v>37908</v>
      </c>
      <c r="B446" s="17">
        <v>41271.746636290438</v>
      </c>
      <c r="D446" s="16">
        <f t="shared" si="6"/>
        <v>9.2157442090148987</v>
      </c>
    </row>
    <row r="447" spans="1:4" x14ac:dyDescent="0.4">
      <c r="A447" s="17">
        <v>37893</v>
      </c>
      <c r="B447" s="17">
        <v>41470.807041824919</v>
      </c>
      <c r="D447" s="16">
        <f t="shared" si="6"/>
        <v>9.8022110734929289</v>
      </c>
    </row>
    <row r="448" spans="1:4" x14ac:dyDescent="0.4">
      <c r="A448" s="17">
        <v>37628</v>
      </c>
      <c r="B448" s="17">
        <v>40461.977190783589</v>
      </c>
      <c r="D448" s="16">
        <f t="shared" si="6"/>
        <v>7.764321070639971</v>
      </c>
    </row>
    <row r="449" spans="1:4" x14ac:dyDescent="0.4">
      <c r="A449" s="17">
        <v>37868</v>
      </c>
      <c r="B449" s="17">
        <v>41493.716504957883</v>
      </c>
      <c r="D449" s="16">
        <f t="shared" si="6"/>
        <v>9.9334698765969414</v>
      </c>
    </row>
    <row r="450" spans="1:4" x14ac:dyDescent="0.4">
      <c r="A450" s="17">
        <v>37980</v>
      </c>
      <c r="B450" s="17">
        <v>41576.867765285315</v>
      </c>
      <c r="D450" s="16">
        <f t="shared" si="6"/>
        <v>9.8544322336583967</v>
      </c>
    </row>
    <row r="451" spans="1:4" x14ac:dyDescent="0.4">
      <c r="A451" s="17">
        <v>37740</v>
      </c>
      <c r="B451" s="17">
        <v>40542.385765686246</v>
      </c>
      <c r="D451" s="16">
        <f t="shared" si="6"/>
        <v>7.6777692210582069</v>
      </c>
    </row>
    <row r="452" spans="1:4" x14ac:dyDescent="0.4">
      <c r="A452" s="17">
        <v>37880</v>
      </c>
      <c r="B452" s="17">
        <v>41464.864742715843</v>
      </c>
      <c r="D452" s="16">
        <f t="shared" ref="D452:D515" si="7">(B452-A452)/365</f>
        <v>9.8215472403173774</v>
      </c>
    </row>
    <row r="453" spans="1:4" x14ac:dyDescent="0.4">
      <c r="A453" s="17">
        <v>37661</v>
      </c>
      <c r="B453" s="17">
        <v>40533.725306098859</v>
      </c>
      <c r="D453" s="16">
        <f t="shared" si="7"/>
        <v>7.8704802906818045</v>
      </c>
    </row>
    <row r="454" spans="1:4" x14ac:dyDescent="0.4">
      <c r="A454" s="17">
        <v>37660</v>
      </c>
      <c r="B454" s="17">
        <v>40765.110905241949</v>
      </c>
      <c r="D454" s="16">
        <f t="shared" si="7"/>
        <v>8.5071531650464358</v>
      </c>
    </row>
    <row r="455" spans="1:4" x14ac:dyDescent="0.4">
      <c r="A455" s="17">
        <v>37842</v>
      </c>
      <c r="B455" s="17">
        <v>41100.0142449286</v>
      </c>
      <c r="D455" s="16">
        <f t="shared" si="7"/>
        <v>8.9260664244619168</v>
      </c>
    </row>
    <row r="456" spans="1:4" x14ac:dyDescent="0.4">
      <c r="A456" s="17">
        <v>37799</v>
      </c>
      <c r="B456" s="17">
        <v>40682.914374701264</v>
      </c>
      <c r="D456" s="16">
        <f t="shared" si="7"/>
        <v>7.9011352731541482</v>
      </c>
    </row>
    <row r="457" spans="1:4" x14ac:dyDescent="0.4">
      <c r="A457" s="17">
        <v>37662</v>
      </c>
      <c r="B457" s="17">
        <v>41368.198305690428</v>
      </c>
      <c r="D457" s="16">
        <f t="shared" si="7"/>
        <v>10.153967960795693</v>
      </c>
    </row>
    <row r="458" spans="1:4" x14ac:dyDescent="0.4">
      <c r="A458" s="17">
        <v>37870</v>
      </c>
      <c r="B458" s="17">
        <v>41547.584326479642</v>
      </c>
      <c r="D458" s="16">
        <f t="shared" si="7"/>
        <v>10.075573497204498</v>
      </c>
    </row>
    <row r="459" spans="1:4" x14ac:dyDescent="0.4">
      <c r="A459" s="17">
        <v>37738</v>
      </c>
      <c r="B459" s="17">
        <v>40941.472943008936</v>
      </c>
      <c r="D459" s="16">
        <f t="shared" si="7"/>
        <v>8.7766382000244807</v>
      </c>
    </row>
    <row r="460" spans="1:4" x14ac:dyDescent="0.4">
      <c r="A460" s="17">
        <v>37922</v>
      </c>
      <c r="B460" s="17">
        <v>41213.536542469854</v>
      </c>
      <c r="D460" s="16">
        <f t="shared" si="7"/>
        <v>9.0179083355338463</v>
      </c>
    </row>
    <row r="461" spans="1:4" x14ac:dyDescent="0.4">
      <c r="A461" s="17">
        <v>37792</v>
      </c>
      <c r="B461" s="17">
        <v>41517.745929647259</v>
      </c>
      <c r="D461" s="16">
        <f t="shared" si="7"/>
        <v>10.207523094923998</v>
      </c>
    </row>
    <row r="462" spans="1:4" x14ac:dyDescent="0.4">
      <c r="A462" s="17">
        <v>37758</v>
      </c>
      <c r="B462" s="17">
        <v>40514.938750441812</v>
      </c>
      <c r="D462" s="16">
        <f t="shared" si="7"/>
        <v>7.5532568505255115</v>
      </c>
    </row>
    <row r="463" spans="1:4" x14ac:dyDescent="0.4">
      <c r="A463" s="17">
        <v>37672</v>
      </c>
      <c r="B463" s="17">
        <v>41011.715076515793</v>
      </c>
      <c r="D463" s="16">
        <f t="shared" si="7"/>
        <v>9.1499043192213509</v>
      </c>
    </row>
    <row r="464" spans="1:4" x14ac:dyDescent="0.4">
      <c r="A464" s="17">
        <v>37643</v>
      </c>
      <c r="B464" s="17">
        <v>41126.931860502424</v>
      </c>
      <c r="D464" s="16">
        <f t="shared" si="7"/>
        <v>9.5450187958970503</v>
      </c>
    </row>
    <row r="465" spans="1:4" x14ac:dyDescent="0.4">
      <c r="A465" s="17">
        <v>37862</v>
      </c>
      <c r="B465" s="17">
        <v>41247.705975911944</v>
      </c>
      <c r="D465" s="16">
        <f t="shared" si="7"/>
        <v>9.2759067833203943</v>
      </c>
    </row>
    <row r="466" spans="1:4" x14ac:dyDescent="0.4">
      <c r="A466" s="17">
        <v>37945</v>
      </c>
      <c r="B466" s="17">
        <v>41784.593489335894</v>
      </c>
      <c r="D466" s="16">
        <f t="shared" si="7"/>
        <v>10.519434217358613</v>
      </c>
    </row>
    <row r="467" spans="1:4" x14ac:dyDescent="0.4">
      <c r="A467" s="17">
        <v>37769</v>
      </c>
      <c r="B467" s="17">
        <v>41527.437633470756</v>
      </c>
      <c r="D467" s="16">
        <f t="shared" si="7"/>
        <v>10.297089406769194</v>
      </c>
    </row>
    <row r="468" spans="1:4" x14ac:dyDescent="0.4">
      <c r="A468" s="17">
        <v>37636</v>
      </c>
      <c r="B468" s="17">
        <v>40301.278161646987</v>
      </c>
      <c r="D468" s="16">
        <f t="shared" si="7"/>
        <v>7.3021319497177739</v>
      </c>
    </row>
    <row r="469" spans="1:4" x14ac:dyDescent="0.4">
      <c r="A469" s="17">
        <v>37914</v>
      </c>
      <c r="B469" s="17">
        <v>42367.668512886761</v>
      </c>
      <c r="D469" s="16">
        <f t="shared" si="7"/>
        <v>12.20183154215551</v>
      </c>
    </row>
    <row r="470" spans="1:4" x14ac:dyDescent="0.4">
      <c r="A470" s="17">
        <v>37987</v>
      </c>
      <c r="B470" s="17">
        <v>40699.42155503868</v>
      </c>
      <c r="D470" s="16">
        <f t="shared" si="7"/>
        <v>7.4312919316128214</v>
      </c>
    </row>
    <row r="471" spans="1:4" x14ac:dyDescent="0.4">
      <c r="A471" s="17">
        <v>37936</v>
      </c>
      <c r="B471" s="17">
        <v>40971.712198860179</v>
      </c>
      <c r="D471" s="16">
        <f t="shared" si="7"/>
        <v>8.3170197229046003</v>
      </c>
    </row>
    <row r="472" spans="1:4" x14ac:dyDescent="0.4">
      <c r="A472" s="17">
        <v>37735</v>
      </c>
      <c r="B472" s="17">
        <v>41330.21041270782</v>
      </c>
      <c r="D472" s="16">
        <f t="shared" si="7"/>
        <v>9.8498915416652597</v>
      </c>
    </row>
    <row r="473" spans="1:4" x14ac:dyDescent="0.4">
      <c r="A473" s="17">
        <v>37768</v>
      </c>
      <c r="B473" s="17">
        <v>41057.318645837833</v>
      </c>
      <c r="D473" s="16">
        <f t="shared" si="7"/>
        <v>9.011831906405023</v>
      </c>
    </row>
    <row r="474" spans="1:4" x14ac:dyDescent="0.4">
      <c r="A474" s="17">
        <v>37701</v>
      </c>
      <c r="B474" s="17">
        <v>41400.775729374138</v>
      </c>
      <c r="D474" s="16">
        <f t="shared" si="7"/>
        <v>10.136371861299008</v>
      </c>
    </row>
    <row r="475" spans="1:4" x14ac:dyDescent="0.4">
      <c r="A475" s="17">
        <v>37643</v>
      </c>
      <c r="B475" s="17">
        <v>41090.886406025937</v>
      </c>
      <c r="D475" s="16">
        <f t="shared" si="7"/>
        <v>9.4462641260984572</v>
      </c>
    </row>
    <row r="476" spans="1:4" x14ac:dyDescent="0.4">
      <c r="A476" s="17">
        <v>37623</v>
      </c>
      <c r="B476" s="17">
        <v>41001.564713443448</v>
      </c>
      <c r="D476" s="16">
        <f t="shared" si="7"/>
        <v>9.2563416806669796</v>
      </c>
    </row>
    <row r="477" spans="1:4" x14ac:dyDescent="0.4">
      <c r="A477" s="17">
        <v>37800</v>
      </c>
      <c r="B477" s="17">
        <v>40967.510594918043</v>
      </c>
      <c r="D477" s="16">
        <f t="shared" si="7"/>
        <v>8.6781112189535428</v>
      </c>
    </row>
    <row r="478" spans="1:4" x14ac:dyDescent="0.4">
      <c r="A478" s="17">
        <v>37713</v>
      </c>
      <c r="B478" s="17">
        <v>41290.535260482138</v>
      </c>
      <c r="D478" s="16">
        <f t="shared" si="7"/>
        <v>9.8014664670743521</v>
      </c>
    </row>
    <row r="479" spans="1:4" x14ac:dyDescent="0.4">
      <c r="A479" s="17">
        <v>37867</v>
      </c>
      <c r="B479" s="17">
        <v>41514.510683538356</v>
      </c>
      <c r="D479" s="16">
        <f t="shared" si="7"/>
        <v>9.9931799548996043</v>
      </c>
    </row>
    <row r="480" spans="1:4" x14ac:dyDescent="0.4">
      <c r="A480" s="17">
        <v>37749</v>
      </c>
      <c r="B480" s="17">
        <v>41612.411818150576</v>
      </c>
      <c r="D480" s="16">
        <f t="shared" si="7"/>
        <v>10.584689912741306</v>
      </c>
    </row>
    <row r="481" spans="1:4" x14ac:dyDescent="0.4">
      <c r="A481" s="17">
        <v>37814</v>
      </c>
      <c r="B481" s="17">
        <v>40987.962953095404</v>
      </c>
      <c r="D481" s="16">
        <f t="shared" si="7"/>
        <v>8.6957889125901495</v>
      </c>
    </row>
    <row r="482" spans="1:4" x14ac:dyDescent="0.4">
      <c r="A482" s="17">
        <v>37694</v>
      </c>
      <c r="B482" s="17">
        <v>40742.789139072011</v>
      </c>
      <c r="D482" s="16">
        <f t="shared" si="7"/>
        <v>8.3528469563616721</v>
      </c>
    </row>
    <row r="483" spans="1:4" x14ac:dyDescent="0.4">
      <c r="A483" s="17">
        <v>37665</v>
      </c>
      <c r="B483" s="17">
        <v>41161.815312209852</v>
      </c>
      <c r="D483" s="16">
        <f t="shared" si="7"/>
        <v>9.5803159238626083</v>
      </c>
    </row>
    <row r="484" spans="1:4" x14ac:dyDescent="0.4">
      <c r="A484" s="17">
        <v>37748</v>
      </c>
      <c r="B484" s="17">
        <v>40999.310620066412</v>
      </c>
      <c r="D484" s="16">
        <f t="shared" si="7"/>
        <v>8.9077003289490726</v>
      </c>
    </row>
    <row r="485" spans="1:4" x14ac:dyDescent="0.4">
      <c r="A485" s="17">
        <v>37950</v>
      </c>
      <c r="B485" s="17">
        <v>40742.430661936152</v>
      </c>
      <c r="D485" s="16">
        <f t="shared" si="7"/>
        <v>7.6504949642086366</v>
      </c>
    </row>
    <row r="486" spans="1:4" x14ac:dyDescent="0.4">
      <c r="A486" s="17">
        <v>37900</v>
      </c>
      <c r="B486" s="17">
        <v>41430.605553247253</v>
      </c>
      <c r="D486" s="16">
        <f t="shared" si="7"/>
        <v>9.6728919267048017</v>
      </c>
    </row>
    <row r="487" spans="1:4" x14ac:dyDescent="0.4">
      <c r="A487" s="17">
        <v>37873</v>
      </c>
      <c r="B487" s="17">
        <v>41802.010690684678</v>
      </c>
      <c r="D487" s="16">
        <f t="shared" si="7"/>
        <v>10.764412851190897</v>
      </c>
    </row>
    <row r="488" spans="1:4" x14ac:dyDescent="0.4">
      <c r="A488" s="17">
        <v>37808</v>
      </c>
      <c r="B488" s="17">
        <v>40924.089079630387</v>
      </c>
      <c r="D488" s="16">
        <f t="shared" si="7"/>
        <v>8.5372303551517437</v>
      </c>
    </row>
    <row r="489" spans="1:4" x14ac:dyDescent="0.4">
      <c r="A489" s="17">
        <v>37896</v>
      </c>
      <c r="B489" s="17">
        <v>40752.776390247476</v>
      </c>
      <c r="D489" s="16">
        <f t="shared" si="7"/>
        <v>7.8267846308150038</v>
      </c>
    </row>
    <row r="490" spans="1:4" x14ac:dyDescent="0.4">
      <c r="A490" s="17">
        <v>37910</v>
      </c>
      <c r="B490" s="17">
        <v>41455.826305333743</v>
      </c>
      <c r="D490" s="16">
        <f t="shared" si="7"/>
        <v>9.7145926173527215</v>
      </c>
    </row>
    <row r="491" spans="1:4" x14ac:dyDescent="0.4">
      <c r="A491" s="17">
        <v>37829</v>
      </c>
      <c r="B491" s="17">
        <v>40729.681942904332</v>
      </c>
      <c r="D491" s="16">
        <f t="shared" si="7"/>
        <v>7.9470738161762515</v>
      </c>
    </row>
    <row r="492" spans="1:4" x14ac:dyDescent="0.4">
      <c r="A492" s="17">
        <v>37654</v>
      </c>
      <c r="B492" s="17">
        <v>41150.767247506519</v>
      </c>
      <c r="D492" s="16">
        <f t="shared" si="7"/>
        <v>9.5801842397438879</v>
      </c>
    </row>
    <row r="493" spans="1:4" x14ac:dyDescent="0.4">
      <c r="A493" s="17">
        <v>37672</v>
      </c>
      <c r="B493" s="17">
        <v>40690.211918465349</v>
      </c>
      <c r="D493" s="16">
        <f t="shared" si="7"/>
        <v>8.2690737492201354</v>
      </c>
    </row>
    <row r="494" spans="1:4" x14ac:dyDescent="0.4">
      <c r="A494" s="17">
        <v>37710</v>
      </c>
      <c r="B494" s="17">
        <v>40958.041832469484</v>
      </c>
      <c r="D494" s="16">
        <f t="shared" si="7"/>
        <v>8.8987447464917366</v>
      </c>
    </row>
    <row r="495" spans="1:4" x14ac:dyDescent="0.4">
      <c r="A495" s="17">
        <v>37870</v>
      </c>
      <c r="B495" s="17">
        <v>40982.621112708272</v>
      </c>
      <c r="D495" s="16">
        <f t="shared" si="7"/>
        <v>8.5277290759130722</v>
      </c>
    </row>
    <row r="496" spans="1:4" x14ac:dyDescent="0.4">
      <c r="A496" s="17">
        <v>37654</v>
      </c>
      <c r="B496" s="17">
        <v>40667.720461708617</v>
      </c>
      <c r="D496" s="16">
        <f t="shared" si="7"/>
        <v>8.2567683882427865</v>
      </c>
    </row>
    <row r="497" spans="1:4" x14ac:dyDescent="0.4">
      <c r="A497" s="17">
        <v>37864</v>
      </c>
      <c r="B497" s="17">
        <v>41052.841999598924</v>
      </c>
      <c r="D497" s="16">
        <f t="shared" si="7"/>
        <v>8.7365534235586964</v>
      </c>
    </row>
    <row r="498" spans="1:4" x14ac:dyDescent="0.4">
      <c r="A498" s="17">
        <v>37702</v>
      </c>
      <c r="B498" s="17">
        <v>41745.193023126361</v>
      </c>
      <c r="D498" s="16">
        <f t="shared" si="7"/>
        <v>11.077241159250304</v>
      </c>
    </row>
    <row r="499" spans="1:4" x14ac:dyDescent="0.4">
      <c r="A499" s="17">
        <v>37814</v>
      </c>
      <c r="B499" s="17">
        <v>40783.205431315881</v>
      </c>
      <c r="D499" s="16">
        <f t="shared" si="7"/>
        <v>8.1348094008654268</v>
      </c>
    </row>
    <row r="500" spans="1:4" x14ac:dyDescent="0.4">
      <c r="A500" s="17">
        <v>37879</v>
      </c>
      <c r="B500" s="17">
        <v>41282.426414244772</v>
      </c>
      <c r="D500" s="16">
        <f t="shared" si="7"/>
        <v>9.3244559294377307</v>
      </c>
    </row>
    <row r="501" spans="1:4" x14ac:dyDescent="0.4">
      <c r="A501" s="17">
        <v>37722</v>
      </c>
      <c r="B501" s="17">
        <v>40498.676587331945</v>
      </c>
      <c r="D501" s="16">
        <f t="shared" si="7"/>
        <v>7.6073331159779327</v>
      </c>
    </row>
    <row r="502" spans="1:4" x14ac:dyDescent="0.4">
      <c r="A502" s="17">
        <v>37773</v>
      </c>
      <c r="B502" s="17">
        <v>41556.973412813328</v>
      </c>
      <c r="D502" s="16">
        <f t="shared" si="7"/>
        <v>10.367050446063912</v>
      </c>
    </row>
    <row r="503" spans="1:4" x14ac:dyDescent="0.4">
      <c r="A503" s="17">
        <v>37764</v>
      </c>
      <c r="B503" s="17">
        <v>40881.685593922884</v>
      </c>
      <c r="D503" s="16">
        <f t="shared" si="7"/>
        <v>8.5416043669120114</v>
      </c>
    </row>
    <row r="504" spans="1:4" x14ac:dyDescent="0.4">
      <c r="A504" s="17">
        <v>37942</v>
      </c>
      <c r="B504" s="17">
        <v>41513.818757859466</v>
      </c>
      <c r="D504" s="16">
        <f t="shared" si="7"/>
        <v>9.7858048160533322</v>
      </c>
    </row>
    <row r="505" spans="1:4" x14ac:dyDescent="0.4">
      <c r="A505" s="17">
        <v>37704</v>
      </c>
      <c r="B505" s="17">
        <v>41350.445175086526</v>
      </c>
      <c r="D505" s="16">
        <f t="shared" si="7"/>
        <v>9.9902607536617154</v>
      </c>
    </row>
    <row r="506" spans="1:4" x14ac:dyDescent="0.4">
      <c r="A506" s="17">
        <v>37658</v>
      </c>
      <c r="B506" s="17">
        <v>40848.169655111647</v>
      </c>
      <c r="D506" s="16">
        <f t="shared" si="7"/>
        <v>8.7401908359223217</v>
      </c>
    </row>
    <row r="507" spans="1:4" x14ac:dyDescent="0.4">
      <c r="A507" s="17">
        <v>37950</v>
      </c>
      <c r="B507" s="17">
        <v>41007.50599072795</v>
      </c>
      <c r="D507" s="16">
        <f t="shared" si="7"/>
        <v>8.3767287417204113</v>
      </c>
    </row>
    <row r="508" spans="1:4" x14ac:dyDescent="0.4">
      <c r="A508" s="17">
        <v>37819</v>
      </c>
      <c r="B508" s="17">
        <v>41834.456727088182</v>
      </c>
      <c r="D508" s="16">
        <f t="shared" si="7"/>
        <v>11.001251307090909</v>
      </c>
    </row>
    <row r="509" spans="1:4" x14ac:dyDescent="0.4">
      <c r="A509" s="17">
        <v>37814</v>
      </c>
      <c r="B509" s="17">
        <v>41629.885961589251</v>
      </c>
      <c r="D509" s="16">
        <f t="shared" si="7"/>
        <v>10.454482086545893</v>
      </c>
    </row>
    <row r="510" spans="1:4" x14ac:dyDescent="0.4">
      <c r="A510" s="17">
        <v>37766</v>
      </c>
      <c r="B510" s="17">
        <v>41568.139425847767</v>
      </c>
      <c r="D510" s="16">
        <f t="shared" si="7"/>
        <v>10.416820344788402</v>
      </c>
    </row>
    <row r="511" spans="1:4" x14ac:dyDescent="0.4">
      <c r="A511" s="17">
        <v>37732</v>
      </c>
      <c r="B511" s="17">
        <v>41194.950693179373</v>
      </c>
      <c r="D511" s="16">
        <f t="shared" si="7"/>
        <v>9.4875361456969127</v>
      </c>
    </row>
    <row r="512" spans="1:4" x14ac:dyDescent="0.4">
      <c r="A512" s="17">
        <v>37785</v>
      </c>
      <c r="B512" s="17">
        <v>41183.82487576329</v>
      </c>
      <c r="D512" s="16">
        <f t="shared" si="7"/>
        <v>9.3118489746939446</v>
      </c>
    </row>
    <row r="513" spans="1:4" x14ac:dyDescent="0.4">
      <c r="A513" s="17">
        <v>37784</v>
      </c>
      <c r="B513" s="17">
        <v>41723.894788302401</v>
      </c>
      <c r="D513" s="16">
        <f t="shared" si="7"/>
        <v>10.794232296718906</v>
      </c>
    </row>
    <row r="514" spans="1:4" x14ac:dyDescent="0.4">
      <c r="A514" s="17">
        <v>37707</v>
      </c>
      <c r="B514" s="17">
        <v>40733.716084318847</v>
      </c>
      <c r="D514" s="16">
        <f t="shared" si="7"/>
        <v>8.2923728337502656</v>
      </c>
    </row>
    <row r="515" spans="1:4" x14ac:dyDescent="0.4">
      <c r="A515" s="17">
        <v>37942</v>
      </c>
      <c r="B515" s="17">
        <v>42142.34067326082</v>
      </c>
      <c r="D515" s="16">
        <f t="shared" si="7"/>
        <v>11.507782666468</v>
      </c>
    </row>
    <row r="516" spans="1:4" x14ac:dyDescent="0.4">
      <c r="A516" s="17">
        <v>37886</v>
      </c>
      <c r="B516" s="17">
        <v>40877.17993655592</v>
      </c>
      <c r="D516" s="16">
        <f t="shared" ref="D516:D579" si="8">(B516-A516)/365</f>
        <v>8.1950135248107401</v>
      </c>
    </row>
    <row r="517" spans="1:4" x14ac:dyDescent="0.4">
      <c r="A517" s="17">
        <v>37887</v>
      </c>
      <c r="B517" s="17">
        <v>41095.769780981449</v>
      </c>
      <c r="D517" s="16">
        <f t="shared" si="8"/>
        <v>8.7911500848806821</v>
      </c>
    </row>
    <row r="518" spans="1:4" x14ac:dyDescent="0.4">
      <c r="A518" s="17">
        <v>37721</v>
      </c>
      <c r="B518" s="17">
        <v>41059.000958564306</v>
      </c>
      <c r="D518" s="16">
        <f t="shared" si="8"/>
        <v>9.145208105655632</v>
      </c>
    </row>
    <row r="519" spans="1:4" x14ac:dyDescent="0.4">
      <c r="A519" s="17">
        <v>37625</v>
      </c>
      <c r="B519" s="17">
        <v>41118.260913885286</v>
      </c>
      <c r="D519" s="16">
        <f t="shared" si="8"/>
        <v>9.5705778462610578</v>
      </c>
    </row>
    <row r="520" spans="1:4" x14ac:dyDescent="0.4">
      <c r="A520" s="17">
        <v>37742</v>
      </c>
      <c r="B520" s="17">
        <v>40561.372211545953</v>
      </c>
      <c r="D520" s="16">
        <f t="shared" si="8"/>
        <v>7.724307428893022</v>
      </c>
    </row>
    <row r="521" spans="1:4" x14ac:dyDescent="0.4">
      <c r="A521" s="17">
        <v>37669</v>
      </c>
      <c r="B521" s="17">
        <v>41287.278171801896</v>
      </c>
      <c r="D521" s="16">
        <f t="shared" si="8"/>
        <v>9.9130908816490297</v>
      </c>
    </row>
    <row r="522" spans="1:4" x14ac:dyDescent="0.4">
      <c r="A522" s="17">
        <v>37905</v>
      </c>
      <c r="B522" s="17">
        <v>40843.708984471094</v>
      </c>
      <c r="D522" s="16">
        <f t="shared" si="8"/>
        <v>8.0512574917016266</v>
      </c>
    </row>
    <row r="523" spans="1:4" x14ac:dyDescent="0.4">
      <c r="A523" s="17">
        <v>37739</v>
      </c>
      <c r="B523" s="17">
        <v>40383.720728320513</v>
      </c>
      <c r="D523" s="16">
        <f t="shared" si="8"/>
        <v>7.2458102145767489</v>
      </c>
    </row>
    <row r="524" spans="1:4" x14ac:dyDescent="0.4">
      <c r="A524" s="17">
        <v>37647</v>
      </c>
      <c r="B524" s="17">
        <v>40689.559032391924</v>
      </c>
      <c r="D524" s="16">
        <f t="shared" si="8"/>
        <v>8.3357781709367789</v>
      </c>
    </row>
    <row r="525" spans="1:4" x14ac:dyDescent="0.4">
      <c r="A525" s="17">
        <v>37737</v>
      </c>
      <c r="B525" s="17">
        <v>41449.924381061333</v>
      </c>
      <c r="D525" s="16">
        <f t="shared" si="8"/>
        <v>10.172395564551598</v>
      </c>
    </row>
    <row r="526" spans="1:4" x14ac:dyDescent="0.4">
      <c r="A526" s="17">
        <v>37793</v>
      </c>
      <c r="B526" s="17">
        <v>40878.947798954905</v>
      </c>
      <c r="D526" s="16">
        <f t="shared" si="8"/>
        <v>8.4546515039860406</v>
      </c>
    </row>
    <row r="527" spans="1:4" x14ac:dyDescent="0.4">
      <c r="A527" s="17">
        <v>37827</v>
      </c>
      <c r="B527" s="17">
        <v>40857.656658112144</v>
      </c>
      <c r="D527" s="16">
        <f t="shared" si="8"/>
        <v>8.3031689263346422</v>
      </c>
    </row>
    <row r="528" spans="1:4" x14ac:dyDescent="0.4">
      <c r="A528" s="17">
        <v>37685</v>
      </c>
      <c r="B528" s="17">
        <v>40343.700979285342</v>
      </c>
      <c r="D528" s="16">
        <f t="shared" si="8"/>
        <v>7.284112272014637</v>
      </c>
    </row>
    <row r="529" spans="1:4" x14ac:dyDescent="0.4">
      <c r="A529" s="17">
        <v>37748</v>
      </c>
      <c r="B529" s="17">
        <v>40860.228690534481</v>
      </c>
      <c r="D529" s="16">
        <f t="shared" si="8"/>
        <v>8.5266539466698106</v>
      </c>
    </row>
    <row r="530" spans="1:4" x14ac:dyDescent="0.4">
      <c r="A530" s="17">
        <v>37932</v>
      </c>
      <c r="B530" s="17">
        <v>41014.536045344052</v>
      </c>
      <c r="D530" s="16">
        <f t="shared" si="8"/>
        <v>8.4453042338193196</v>
      </c>
    </row>
    <row r="531" spans="1:4" x14ac:dyDescent="0.4">
      <c r="A531" s="17">
        <v>37807</v>
      </c>
      <c r="B531" s="17">
        <v>40847.972031948237</v>
      </c>
      <c r="D531" s="16">
        <f t="shared" si="8"/>
        <v>8.3314302245157172</v>
      </c>
    </row>
    <row r="532" spans="1:4" x14ac:dyDescent="0.4">
      <c r="A532" s="17">
        <v>37778</v>
      </c>
      <c r="B532" s="17">
        <v>40834.726044949006</v>
      </c>
      <c r="D532" s="16">
        <f t="shared" si="8"/>
        <v>8.3745919039698791</v>
      </c>
    </row>
    <row r="533" spans="1:4" x14ac:dyDescent="0.4">
      <c r="A533" s="17">
        <v>37895</v>
      </c>
      <c r="B533" s="17">
        <v>41040.004825062635</v>
      </c>
      <c r="D533" s="16">
        <f t="shared" si="8"/>
        <v>8.616451575514068</v>
      </c>
    </row>
    <row r="534" spans="1:4" x14ac:dyDescent="0.4">
      <c r="A534" s="17">
        <v>37665</v>
      </c>
      <c r="B534" s="17">
        <v>40902.245161961495</v>
      </c>
      <c r="D534" s="16">
        <f t="shared" si="8"/>
        <v>8.8691648272917671</v>
      </c>
    </row>
    <row r="535" spans="1:4" x14ac:dyDescent="0.4">
      <c r="A535" s="17">
        <v>37837</v>
      </c>
      <c r="B535" s="17">
        <v>40746.251110844823</v>
      </c>
      <c r="D535" s="16">
        <f t="shared" si="8"/>
        <v>7.9705509886159547</v>
      </c>
    </row>
    <row r="536" spans="1:4" x14ac:dyDescent="0.4">
      <c r="A536" s="17">
        <v>37744</v>
      </c>
      <c r="B536" s="17">
        <v>41339.87752054161</v>
      </c>
      <c r="D536" s="16">
        <f t="shared" si="8"/>
        <v>9.8517192343605746</v>
      </c>
    </row>
    <row r="537" spans="1:4" x14ac:dyDescent="0.4">
      <c r="A537" s="17">
        <v>37836</v>
      </c>
      <c r="B537" s="17">
        <v>42401.181290522567</v>
      </c>
      <c r="D537" s="16">
        <f t="shared" si="8"/>
        <v>12.50734600143169</v>
      </c>
    </row>
    <row r="538" spans="1:4" x14ac:dyDescent="0.4">
      <c r="A538" s="17">
        <v>37957</v>
      </c>
      <c r="B538" s="17">
        <v>41438.321784902328</v>
      </c>
      <c r="D538" s="16">
        <f t="shared" si="8"/>
        <v>9.5378679038419936</v>
      </c>
    </row>
    <row r="539" spans="1:4" x14ac:dyDescent="0.4">
      <c r="A539" s="17">
        <v>37742</v>
      </c>
      <c r="B539" s="17">
        <v>40577.881678946178</v>
      </c>
      <c r="D539" s="16">
        <f t="shared" si="8"/>
        <v>7.7695388464278849</v>
      </c>
    </row>
    <row r="540" spans="1:4" x14ac:dyDescent="0.4">
      <c r="A540" s="17">
        <v>37968</v>
      </c>
      <c r="B540" s="17">
        <v>41569.499821702564</v>
      </c>
      <c r="D540" s="16">
        <f t="shared" si="8"/>
        <v>9.8671227991851076</v>
      </c>
    </row>
    <row r="541" spans="1:4" x14ac:dyDescent="0.4">
      <c r="A541" s="17">
        <v>37743</v>
      </c>
      <c r="B541" s="17">
        <v>40825.97703953641</v>
      </c>
      <c r="D541" s="16">
        <f t="shared" si="8"/>
        <v>8.4465124370860565</v>
      </c>
    </row>
    <row r="542" spans="1:4" x14ac:dyDescent="0.4">
      <c r="A542" s="17">
        <v>37739</v>
      </c>
      <c r="B542" s="17">
        <v>40486.154020104768</v>
      </c>
      <c r="D542" s="16">
        <f t="shared" si="8"/>
        <v>7.5264493701500497</v>
      </c>
    </row>
    <row r="543" spans="1:4" x14ac:dyDescent="0.4">
      <c r="A543" s="17">
        <v>37715</v>
      </c>
      <c r="B543" s="17">
        <v>41665.866881623922</v>
      </c>
      <c r="D543" s="16">
        <f t="shared" si="8"/>
        <v>10.824292826366911</v>
      </c>
    </row>
    <row r="544" spans="1:4" x14ac:dyDescent="0.4">
      <c r="A544" s="17">
        <v>37942</v>
      </c>
      <c r="B544" s="17">
        <v>40791.64853776704</v>
      </c>
      <c r="D544" s="16">
        <f t="shared" si="8"/>
        <v>7.8072562678549033</v>
      </c>
    </row>
    <row r="545" spans="1:4" x14ac:dyDescent="0.4">
      <c r="A545" s="17">
        <v>37629</v>
      </c>
      <c r="B545" s="17">
        <v>40521.33708269272</v>
      </c>
      <c r="D545" s="16">
        <f t="shared" si="8"/>
        <v>7.9242111854595079</v>
      </c>
    </row>
    <row r="546" spans="1:4" x14ac:dyDescent="0.4">
      <c r="A546" s="17">
        <v>37658</v>
      </c>
      <c r="B546" s="17">
        <v>41215.173653513739</v>
      </c>
      <c r="D546" s="16">
        <f t="shared" si="8"/>
        <v>9.7456812425033945</v>
      </c>
    </row>
    <row r="547" spans="1:4" x14ac:dyDescent="0.4">
      <c r="A547" s="17">
        <v>37921</v>
      </c>
      <c r="B547" s="17">
        <v>41041.811118340855</v>
      </c>
      <c r="D547" s="16">
        <f t="shared" si="8"/>
        <v>8.5501674475091907</v>
      </c>
    </row>
    <row r="548" spans="1:4" x14ac:dyDescent="0.4">
      <c r="A548" s="17">
        <v>37946</v>
      </c>
      <c r="B548" s="17">
        <v>41056.525779535703</v>
      </c>
      <c r="D548" s="16">
        <f t="shared" si="8"/>
        <v>8.5219884370841168</v>
      </c>
    </row>
    <row r="549" spans="1:4" x14ac:dyDescent="0.4">
      <c r="A549" s="17">
        <v>37862</v>
      </c>
      <c r="B549" s="17">
        <v>40869.644481188821</v>
      </c>
      <c r="D549" s="16">
        <f t="shared" si="8"/>
        <v>8.2401218662707443</v>
      </c>
    </row>
    <row r="550" spans="1:4" x14ac:dyDescent="0.4">
      <c r="A550" s="17">
        <v>37822</v>
      </c>
      <c r="B550" s="17">
        <v>41560.503578799719</v>
      </c>
      <c r="D550" s="16">
        <f t="shared" si="8"/>
        <v>10.242475558355393</v>
      </c>
    </row>
    <row r="551" spans="1:4" x14ac:dyDescent="0.4">
      <c r="A551" s="17">
        <v>37786</v>
      </c>
      <c r="B551" s="17">
        <v>40589.313663422952</v>
      </c>
      <c r="D551" s="16">
        <f t="shared" si="8"/>
        <v>7.680311406638225</v>
      </c>
    </row>
    <row r="552" spans="1:4" x14ac:dyDescent="0.4">
      <c r="A552" s="17">
        <v>37652</v>
      </c>
      <c r="B552" s="17">
        <v>40267.101439611826</v>
      </c>
      <c r="D552" s="16">
        <f t="shared" si="8"/>
        <v>7.1646614783885649</v>
      </c>
    </row>
    <row r="553" spans="1:4" x14ac:dyDescent="0.4">
      <c r="A553" s="17">
        <v>37950</v>
      </c>
      <c r="B553" s="17">
        <v>40784.029215241913</v>
      </c>
      <c r="D553" s="16">
        <f t="shared" si="8"/>
        <v>7.7644636034025023</v>
      </c>
    </row>
    <row r="554" spans="1:4" x14ac:dyDescent="0.4">
      <c r="A554" s="17">
        <v>37677</v>
      </c>
      <c r="B554" s="17">
        <v>40814.913901077511</v>
      </c>
      <c r="D554" s="16">
        <f t="shared" si="8"/>
        <v>8.597024386513727</v>
      </c>
    </row>
    <row r="555" spans="1:4" x14ac:dyDescent="0.4">
      <c r="A555" s="17">
        <v>37743</v>
      </c>
      <c r="B555" s="17">
        <v>40882.288596223545</v>
      </c>
      <c r="D555" s="16">
        <f t="shared" si="8"/>
        <v>8.6007906745850544</v>
      </c>
    </row>
    <row r="556" spans="1:4" x14ac:dyDescent="0.4">
      <c r="A556" s="17">
        <v>37651</v>
      </c>
      <c r="B556" s="17">
        <v>41143.35725630149</v>
      </c>
      <c r="D556" s="16">
        <f t="shared" si="8"/>
        <v>9.5681020720588759</v>
      </c>
    </row>
    <row r="557" spans="1:4" x14ac:dyDescent="0.4">
      <c r="A557" s="17">
        <v>37674</v>
      </c>
      <c r="B557" s="17">
        <v>41196.305018620013</v>
      </c>
      <c r="D557" s="16">
        <f t="shared" si="8"/>
        <v>9.6501507359452408</v>
      </c>
    </row>
    <row r="558" spans="1:4" x14ac:dyDescent="0.4">
      <c r="A558" s="17">
        <v>37908</v>
      </c>
      <c r="B558" s="17">
        <v>41250.980981078916</v>
      </c>
      <c r="D558" s="16">
        <f t="shared" si="8"/>
        <v>9.1588520029559337</v>
      </c>
    </row>
    <row r="559" spans="1:4" x14ac:dyDescent="0.4">
      <c r="A559" s="17">
        <v>37730</v>
      </c>
      <c r="B559" s="17">
        <v>41241.153628997869</v>
      </c>
      <c r="D559" s="16">
        <f t="shared" si="8"/>
        <v>9.6195989835558038</v>
      </c>
    </row>
    <row r="560" spans="1:4" x14ac:dyDescent="0.4">
      <c r="A560" s="17">
        <v>37739</v>
      </c>
      <c r="B560" s="17">
        <v>40680.349091007876</v>
      </c>
      <c r="D560" s="16">
        <f t="shared" si="8"/>
        <v>8.0584906602955506</v>
      </c>
    </row>
    <row r="561" spans="1:4" x14ac:dyDescent="0.4">
      <c r="A561" s="17">
        <v>37827</v>
      </c>
      <c r="B561" s="17">
        <v>41270.461643148134</v>
      </c>
      <c r="D561" s="16">
        <f t="shared" si="8"/>
        <v>9.4341414880770778</v>
      </c>
    </row>
    <row r="562" spans="1:4" x14ac:dyDescent="0.4">
      <c r="A562" s="17">
        <v>37940</v>
      </c>
      <c r="B562" s="17">
        <v>41544.039678584777</v>
      </c>
      <c r="D562" s="16">
        <f t="shared" si="8"/>
        <v>9.8740813111911692</v>
      </c>
    </row>
    <row r="563" spans="1:4" x14ac:dyDescent="0.4">
      <c r="A563" s="17">
        <v>37644</v>
      </c>
      <c r="B563" s="17">
        <v>40955.047606383298</v>
      </c>
      <c r="D563" s="16">
        <f t="shared" si="8"/>
        <v>9.0713633051597196</v>
      </c>
    </row>
    <row r="564" spans="1:4" x14ac:dyDescent="0.4">
      <c r="A564" s="17">
        <v>37622</v>
      </c>
      <c r="B564" s="17">
        <v>40461.149424559284</v>
      </c>
      <c r="D564" s="16">
        <f t="shared" si="8"/>
        <v>7.7784915741350247</v>
      </c>
    </row>
    <row r="565" spans="1:4" x14ac:dyDescent="0.4">
      <c r="A565" s="17">
        <v>37954</v>
      </c>
      <c r="B565" s="17">
        <v>40915.943996203561</v>
      </c>
      <c r="D565" s="16">
        <f t="shared" si="8"/>
        <v>8.1149150580919489</v>
      </c>
    </row>
    <row r="566" spans="1:4" x14ac:dyDescent="0.4">
      <c r="A566" s="17">
        <v>37980</v>
      </c>
      <c r="B566" s="17">
        <v>41134.70247733812</v>
      </c>
      <c r="D566" s="16">
        <f t="shared" si="8"/>
        <v>8.6430204858578623</v>
      </c>
    </row>
    <row r="567" spans="1:4" x14ac:dyDescent="0.4">
      <c r="A567" s="17">
        <v>37887</v>
      </c>
      <c r="B567" s="17">
        <v>41622.383327315882</v>
      </c>
      <c r="D567" s="16">
        <f t="shared" si="8"/>
        <v>10.233926924153101</v>
      </c>
    </row>
    <row r="568" spans="1:4" x14ac:dyDescent="0.4">
      <c r="A568" s="17">
        <v>37709</v>
      </c>
      <c r="B568" s="17">
        <v>40712.472389184382</v>
      </c>
      <c r="D568" s="16">
        <f t="shared" si="8"/>
        <v>8.2286914772174864</v>
      </c>
    </row>
    <row r="569" spans="1:4" x14ac:dyDescent="0.4">
      <c r="A569" s="17">
        <v>37679</v>
      </c>
      <c r="B569" s="17">
        <v>41003.320386146777</v>
      </c>
      <c r="D569" s="16">
        <f t="shared" si="8"/>
        <v>9.1077270853336358</v>
      </c>
    </row>
    <row r="570" spans="1:4" x14ac:dyDescent="0.4">
      <c r="A570" s="17">
        <v>37736</v>
      </c>
      <c r="B570" s="17">
        <v>41029.960916310934</v>
      </c>
      <c r="D570" s="16">
        <f t="shared" si="8"/>
        <v>9.0245504556463949</v>
      </c>
    </row>
    <row r="571" spans="1:4" x14ac:dyDescent="0.4">
      <c r="A571" s="17">
        <v>37868</v>
      </c>
      <c r="B571" s="17">
        <v>41662.273701738166</v>
      </c>
      <c r="D571" s="16">
        <f t="shared" si="8"/>
        <v>10.395270415721003</v>
      </c>
    </row>
    <row r="572" spans="1:4" x14ac:dyDescent="0.4">
      <c r="A572" s="17">
        <v>37879</v>
      </c>
      <c r="B572" s="17">
        <v>41211.916874100287</v>
      </c>
      <c r="D572" s="16">
        <f t="shared" si="8"/>
        <v>9.1312791071240742</v>
      </c>
    </row>
    <row r="573" spans="1:4" x14ac:dyDescent="0.4">
      <c r="A573" s="17">
        <v>37895</v>
      </c>
      <c r="B573" s="17">
        <v>41358.92800178552</v>
      </c>
      <c r="D573" s="16">
        <f t="shared" si="8"/>
        <v>9.490213703521972</v>
      </c>
    </row>
    <row r="574" spans="1:4" x14ac:dyDescent="0.4">
      <c r="A574" s="17">
        <v>37761</v>
      </c>
      <c r="B574" s="17">
        <v>40679.61133998305</v>
      </c>
      <c r="D574" s="16">
        <f t="shared" si="8"/>
        <v>7.9961954520083562</v>
      </c>
    </row>
    <row r="575" spans="1:4" x14ac:dyDescent="0.4">
      <c r="A575" s="17">
        <v>37634</v>
      </c>
      <c r="B575" s="17">
        <v>40774.182711722911</v>
      </c>
      <c r="D575" s="16">
        <f t="shared" si="8"/>
        <v>8.6032403060901679</v>
      </c>
    </row>
    <row r="576" spans="1:4" x14ac:dyDescent="0.4">
      <c r="A576" s="17">
        <v>37816</v>
      </c>
      <c r="B576" s="17">
        <v>40562.637864836572</v>
      </c>
      <c r="D576" s="16">
        <f t="shared" si="8"/>
        <v>7.5250352461275938</v>
      </c>
    </row>
    <row r="577" spans="1:4" x14ac:dyDescent="0.4">
      <c r="A577" s="17">
        <v>37843</v>
      </c>
      <c r="B577" s="17">
        <v>40656.418488341049</v>
      </c>
      <c r="D577" s="16">
        <f t="shared" si="8"/>
        <v>7.7079958584686272</v>
      </c>
    </row>
    <row r="578" spans="1:4" x14ac:dyDescent="0.4">
      <c r="A578" s="17">
        <v>37669</v>
      </c>
      <c r="B578" s="17">
        <v>40896.720336636099</v>
      </c>
      <c r="D578" s="16">
        <f t="shared" si="8"/>
        <v>8.8430694154413665</v>
      </c>
    </row>
    <row r="579" spans="1:4" x14ac:dyDescent="0.4">
      <c r="A579" s="17">
        <v>37677</v>
      </c>
      <c r="B579" s="17">
        <v>40635.729994388188</v>
      </c>
      <c r="D579" s="16">
        <f t="shared" si="8"/>
        <v>8.1061095736662683</v>
      </c>
    </row>
    <row r="580" spans="1:4" x14ac:dyDescent="0.4">
      <c r="A580" s="17">
        <v>37759</v>
      </c>
      <c r="B580" s="17">
        <v>40607.540013919221</v>
      </c>
      <c r="D580" s="16">
        <f t="shared" ref="D580:D643" si="9">(B580-A580)/365</f>
        <v>7.8042192162170432</v>
      </c>
    </row>
    <row r="581" spans="1:4" x14ac:dyDescent="0.4">
      <c r="A581" s="17">
        <v>37941</v>
      </c>
      <c r="B581" s="17">
        <v>41769.734534897674</v>
      </c>
      <c r="D581" s="16">
        <f t="shared" si="9"/>
        <v>10.489683657253902</v>
      </c>
    </row>
    <row r="582" spans="1:4" x14ac:dyDescent="0.4">
      <c r="A582" s="17">
        <v>37665</v>
      </c>
      <c r="B582" s="17">
        <v>40629.200751733959</v>
      </c>
      <c r="D582" s="16">
        <f t="shared" si="9"/>
        <v>8.1210979499560523</v>
      </c>
    </row>
    <row r="583" spans="1:4" x14ac:dyDescent="0.4">
      <c r="A583" s="17">
        <v>37843</v>
      </c>
      <c r="B583" s="17">
        <v>41279.956424156073</v>
      </c>
      <c r="D583" s="16">
        <f t="shared" si="9"/>
        <v>9.4163189702906109</v>
      </c>
    </row>
    <row r="584" spans="1:4" x14ac:dyDescent="0.4">
      <c r="A584" s="17">
        <v>37973</v>
      </c>
      <c r="B584" s="17">
        <v>41164.236506404457</v>
      </c>
      <c r="D584" s="16">
        <f t="shared" si="9"/>
        <v>8.7431137161765946</v>
      </c>
    </row>
    <row r="585" spans="1:4" x14ac:dyDescent="0.4">
      <c r="A585" s="17">
        <v>37977</v>
      </c>
      <c r="B585" s="17">
        <v>41546.879430288609</v>
      </c>
      <c r="D585" s="16">
        <f t="shared" si="9"/>
        <v>9.7804915898318061</v>
      </c>
    </row>
    <row r="586" spans="1:4" x14ac:dyDescent="0.4">
      <c r="A586" s="17">
        <v>37927</v>
      </c>
      <c r="B586" s="17">
        <v>41388.818216265543</v>
      </c>
      <c r="D586" s="16">
        <f t="shared" si="9"/>
        <v>9.4844334692206651</v>
      </c>
    </row>
    <row r="587" spans="1:4" x14ac:dyDescent="0.4">
      <c r="A587" s="17">
        <v>37637</v>
      </c>
      <c r="B587" s="17">
        <v>40304.79362733462</v>
      </c>
      <c r="D587" s="16">
        <f t="shared" si="9"/>
        <v>7.3090236365332064</v>
      </c>
    </row>
    <row r="588" spans="1:4" x14ac:dyDescent="0.4">
      <c r="A588" s="17">
        <v>37812</v>
      </c>
      <c r="B588" s="17">
        <v>41051.525890545076</v>
      </c>
      <c r="D588" s="16">
        <f t="shared" si="9"/>
        <v>8.875413398753631</v>
      </c>
    </row>
    <row r="589" spans="1:4" x14ac:dyDescent="0.4">
      <c r="A589" s="17">
        <v>37752</v>
      </c>
      <c r="B589" s="17">
        <v>41242.610955788114</v>
      </c>
      <c r="D589" s="16">
        <f t="shared" si="9"/>
        <v>9.5633176870907217</v>
      </c>
    </row>
    <row r="590" spans="1:4" x14ac:dyDescent="0.4">
      <c r="A590" s="17">
        <v>37819</v>
      </c>
      <c r="B590" s="17">
        <v>41268.716740938435</v>
      </c>
      <c r="D590" s="16">
        <f t="shared" si="9"/>
        <v>9.451278742297081</v>
      </c>
    </row>
    <row r="591" spans="1:4" x14ac:dyDescent="0.4">
      <c r="A591" s="17">
        <v>37963</v>
      </c>
      <c r="B591" s="17">
        <v>41295.51867145289</v>
      </c>
      <c r="D591" s="16">
        <f t="shared" si="9"/>
        <v>9.1301881409668226</v>
      </c>
    </row>
    <row r="592" spans="1:4" x14ac:dyDescent="0.4">
      <c r="A592" s="17">
        <v>37714</v>
      </c>
      <c r="B592" s="17">
        <v>40844.617667031074</v>
      </c>
      <c r="D592" s="16">
        <f t="shared" si="9"/>
        <v>8.5770347041947232</v>
      </c>
    </row>
    <row r="593" spans="1:4" x14ac:dyDescent="0.4">
      <c r="A593" s="17">
        <v>37695</v>
      </c>
      <c r="B593" s="17">
        <v>40854.173217130774</v>
      </c>
      <c r="D593" s="16">
        <f t="shared" si="9"/>
        <v>8.6552690880295184</v>
      </c>
    </row>
    <row r="594" spans="1:4" x14ac:dyDescent="0.4">
      <c r="A594" s="17">
        <v>37749</v>
      </c>
      <c r="B594" s="17">
        <v>40625.422805476534</v>
      </c>
      <c r="D594" s="16">
        <f t="shared" si="9"/>
        <v>7.8806104259631056</v>
      </c>
    </row>
    <row r="595" spans="1:4" x14ac:dyDescent="0.4">
      <c r="A595" s="17">
        <v>37879</v>
      </c>
      <c r="B595" s="17">
        <v>41377.414795569734</v>
      </c>
      <c r="D595" s="16">
        <f t="shared" si="9"/>
        <v>9.5846980700540652</v>
      </c>
    </row>
    <row r="596" spans="1:4" x14ac:dyDescent="0.4">
      <c r="A596" s="17">
        <v>37908</v>
      </c>
      <c r="B596" s="17">
        <v>40734.803272175734</v>
      </c>
      <c r="D596" s="16">
        <f t="shared" si="9"/>
        <v>7.7446664991115988</v>
      </c>
    </row>
    <row r="597" spans="1:4" x14ac:dyDescent="0.4">
      <c r="A597" s="17">
        <v>37931</v>
      </c>
      <c r="B597" s="17">
        <v>41520.374043624754</v>
      </c>
      <c r="D597" s="16">
        <f t="shared" si="9"/>
        <v>9.8339014893828871</v>
      </c>
    </row>
    <row r="598" spans="1:4" x14ac:dyDescent="0.4">
      <c r="A598" s="17">
        <v>37834</v>
      </c>
      <c r="B598" s="17">
        <v>40963.61702595518</v>
      </c>
      <c r="D598" s="16">
        <f t="shared" si="9"/>
        <v>8.5742932217950134</v>
      </c>
    </row>
    <row r="599" spans="1:4" x14ac:dyDescent="0.4">
      <c r="A599" s="17">
        <v>37816</v>
      </c>
      <c r="B599" s="17">
        <v>40701.458450540078</v>
      </c>
      <c r="D599" s="16">
        <f t="shared" si="9"/>
        <v>7.9053656179180223</v>
      </c>
    </row>
    <row r="600" spans="1:4" x14ac:dyDescent="0.4">
      <c r="A600" s="17">
        <v>37909</v>
      </c>
      <c r="B600" s="17">
        <v>40769.916539827645</v>
      </c>
      <c r="D600" s="16">
        <f t="shared" si="9"/>
        <v>7.838127506377111</v>
      </c>
    </row>
    <row r="601" spans="1:4" x14ac:dyDescent="0.4">
      <c r="A601" s="17">
        <v>37925</v>
      </c>
      <c r="B601" s="17">
        <v>41462.880272436829</v>
      </c>
      <c r="D601" s="16">
        <f t="shared" si="9"/>
        <v>9.6928226642104907</v>
      </c>
    </row>
    <row r="602" spans="1:4" x14ac:dyDescent="0.4">
      <c r="A602" s="17">
        <v>37876</v>
      </c>
      <c r="B602" s="17">
        <v>41132.27574844614</v>
      </c>
      <c r="D602" s="16">
        <f t="shared" si="9"/>
        <v>8.9213034204003829</v>
      </c>
    </row>
    <row r="603" spans="1:4" x14ac:dyDescent="0.4">
      <c r="A603" s="17">
        <v>37759</v>
      </c>
      <c r="B603" s="17">
        <v>41086.576181838762</v>
      </c>
      <c r="D603" s="16">
        <f t="shared" si="9"/>
        <v>9.1166470735308547</v>
      </c>
    </row>
    <row r="604" spans="1:4" x14ac:dyDescent="0.4">
      <c r="A604" s="17">
        <v>37868</v>
      </c>
      <c r="B604" s="17">
        <v>40609.382704439617</v>
      </c>
      <c r="D604" s="16">
        <f t="shared" si="9"/>
        <v>7.5106375464099084</v>
      </c>
    </row>
    <row r="605" spans="1:4" x14ac:dyDescent="0.4">
      <c r="A605" s="17">
        <v>37844</v>
      </c>
      <c r="B605" s="17">
        <v>40631.866384948436</v>
      </c>
      <c r="D605" s="16">
        <f t="shared" si="9"/>
        <v>7.6379900957491413</v>
      </c>
    </row>
    <row r="606" spans="1:4" x14ac:dyDescent="0.4">
      <c r="A606" s="17">
        <v>37676</v>
      </c>
      <c r="B606" s="17">
        <v>40919.957826144382</v>
      </c>
      <c r="D606" s="16">
        <f t="shared" si="9"/>
        <v>8.8875556880668007</v>
      </c>
    </row>
    <row r="607" spans="1:4" x14ac:dyDescent="0.4">
      <c r="A607" s="17">
        <v>37984</v>
      </c>
      <c r="B607" s="17">
        <v>41669.101035738546</v>
      </c>
      <c r="D607" s="16">
        <f t="shared" si="9"/>
        <v>10.096167221201496</v>
      </c>
    </row>
    <row r="608" spans="1:4" x14ac:dyDescent="0.4">
      <c r="A608" s="17">
        <v>37754</v>
      </c>
      <c r="B608" s="17">
        <v>40910.206710520157</v>
      </c>
      <c r="D608" s="16">
        <f t="shared" si="9"/>
        <v>8.6471416726579644</v>
      </c>
    </row>
    <row r="609" spans="1:4" x14ac:dyDescent="0.4">
      <c r="A609" s="17">
        <v>37796</v>
      </c>
      <c r="B609" s="17">
        <v>41090.769923014712</v>
      </c>
      <c r="D609" s="16">
        <f t="shared" si="9"/>
        <v>9.026766912369073</v>
      </c>
    </row>
    <row r="610" spans="1:4" x14ac:dyDescent="0.4">
      <c r="A610" s="17">
        <v>37676</v>
      </c>
      <c r="B610" s="17">
        <v>41839.109435945313</v>
      </c>
      <c r="D610" s="16">
        <f t="shared" si="9"/>
        <v>11.4057792765625</v>
      </c>
    </row>
    <row r="611" spans="1:4" x14ac:dyDescent="0.4">
      <c r="A611" s="17">
        <v>37916</v>
      </c>
      <c r="B611" s="17">
        <v>41966.386709098319</v>
      </c>
      <c r="D611" s="16">
        <f t="shared" si="9"/>
        <v>11.096949887940598</v>
      </c>
    </row>
    <row r="612" spans="1:4" x14ac:dyDescent="0.4">
      <c r="A612" s="17">
        <v>37917</v>
      </c>
      <c r="B612" s="17">
        <v>41167.691085851569</v>
      </c>
      <c r="D612" s="16">
        <f t="shared" si="9"/>
        <v>8.9060029749358058</v>
      </c>
    </row>
    <row r="613" spans="1:4" x14ac:dyDescent="0.4">
      <c r="A613" s="17">
        <v>37709</v>
      </c>
      <c r="B613" s="17">
        <v>41372.857805654341</v>
      </c>
      <c r="D613" s="16">
        <f t="shared" si="9"/>
        <v>10.037966590833811</v>
      </c>
    </row>
    <row r="614" spans="1:4" x14ac:dyDescent="0.4">
      <c r="A614" s="17">
        <v>37859</v>
      </c>
      <c r="B614" s="17">
        <v>40997.832418886661</v>
      </c>
      <c r="D614" s="16">
        <f t="shared" si="9"/>
        <v>8.5995408736620842</v>
      </c>
    </row>
    <row r="615" spans="1:4" x14ac:dyDescent="0.4">
      <c r="A615" s="17">
        <v>37857</v>
      </c>
      <c r="B615" s="17">
        <v>41392.746204722505</v>
      </c>
      <c r="D615" s="16">
        <f t="shared" si="9"/>
        <v>9.6869759033493299</v>
      </c>
    </row>
    <row r="616" spans="1:4" x14ac:dyDescent="0.4">
      <c r="A616" s="17">
        <v>37949</v>
      </c>
      <c r="B616" s="17">
        <v>41055.37381478108</v>
      </c>
      <c r="D616" s="16">
        <f t="shared" si="9"/>
        <v>8.5106131911810419</v>
      </c>
    </row>
    <row r="617" spans="1:4" x14ac:dyDescent="0.4">
      <c r="A617" s="17">
        <v>37957</v>
      </c>
      <c r="B617" s="17">
        <v>41269.756347186398</v>
      </c>
      <c r="D617" s="16">
        <f t="shared" si="9"/>
        <v>9.076044786812048</v>
      </c>
    </row>
    <row r="618" spans="1:4" x14ac:dyDescent="0.4">
      <c r="A618" s="17">
        <v>37795</v>
      </c>
      <c r="B618" s="17">
        <v>41208.385837240887</v>
      </c>
      <c r="D618" s="16">
        <f t="shared" si="9"/>
        <v>9.3517420198380456</v>
      </c>
    </row>
    <row r="619" spans="1:4" x14ac:dyDescent="0.4">
      <c r="A619" s="17">
        <v>37835</v>
      </c>
      <c r="B619" s="17">
        <v>41098.736520118284</v>
      </c>
      <c r="D619" s="16">
        <f t="shared" si="9"/>
        <v>8.9417438907350242</v>
      </c>
    </row>
    <row r="620" spans="1:4" x14ac:dyDescent="0.4">
      <c r="A620" s="17">
        <v>37966</v>
      </c>
      <c r="B620" s="17">
        <v>40872.156553866676</v>
      </c>
      <c r="D620" s="16">
        <f t="shared" si="9"/>
        <v>7.9620727503196616</v>
      </c>
    </row>
    <row r="621" spans="1:4" x14ac:dyDescent="0.4">
      <c r="A621" s="17">
        <v>37727</v>
      </c>
      <c r="B621" s="17">
        <v>41305.390452012427</v>
      </c>
      <c r="D621" s="16">
        <f t="shared" si="9"/>
        <v>9.8038094575682937</v>
      </c>
    </row>
    <row r="622" spans="1:4" x14ac:dyDescent="0.4">
      <c r="A622" s="17">
        <v>37722</v>
      </c>
      <c r="B622" s="17">
        <v>40736.252485149904</v>
      </c>
      <c r="D622" s="16">
        <f t="shared" si="9"/>
        <v>8.2582259867120644</v>
      </c>
    </row>
    <row r="623" spans="1:4" x14ac:dyDescent="0.4">
      <c r="A623" s="17">
        <v>37735</v>
      </c>
      <c r="B623" s="17">
        <v>41327.58399739943</v>
      </c>
      <c r="D623" s="16">
        <f t="shared" si="9"/>
        <v>9.8426958832861082</v>
      </c>
    </row>
    <row r="624" spans="1:4" x14ac:dyDescent="0.4">
      <c r="A624" s="17">
        <v>37964</v>
      </c>
      <c r="B624" s="17">
        <v>41353.347251733518</v>
      </c>
      <c r="D624" s="16">
        <f t="shared" si="9"/>
        <v>9.2858828814616921</v>
      </c>
    </row>
    <row r="625" spans="1:4" x14ac:dyDescent="0.4">
      <c r="A625" s="17">
        <v>37856</v>
      </c>
      <c r="B625" s="17">
        <v>41086.974839259521</v>
      </c>
      <c r="D625" s="16">
        <f t="shared" si="9"/>
        <v>8.8519858609849891</v>
      </c>
    </row>
    <row r="626" spans="1:4" x14ac:dyDescent="0.4">
      <c r="A626" s="17">
        <v>37972</v>
      </c>
      <c r="B626" s="17">
        <v>40850.977552407981</v>
      </c>
      <c r="D626" s="16">
        <f t="shared" si="9"/>
        <v>7.8876097326246066</v>
      </c>
    </row>
    <row r="627" spans="1:4" x14ac:dyDescent="0.4">
      <c r="A627" s="17">
        <v>37723</v>
      </c>
      <c r="B627" s="17">
        <v>41410.361337518239</v>
      </c>
      <c r="D627" s="16">
        <f t="shared" si="9"/>
        <v>10.102359828817095</v>
      </c>
    </row>
    <row r="628" spans="1:4" x14ac:dyDescent="0.4">
      <c r="A628" s="17">
        <v>37741</v>
      </c>
      <c r="B628" s="17">
        <v>41223.075998479952</v>
      </c>
      <c r="D628" s="16">
        <f t="shared" si="9"/>
        <v>9.5399342424108262</v>
      </c>
    </row>
    <row r="629" spans="1:4" x14ac:dyDescent="0.4">
      <c r="A629" s="17">
        <v>37760</v>
      </c>
      <c r="B629" s="17">
        <v>41837.154933101279</v>
      </c>
      <c r="D629" s="16">
        <f t="shared" si="9"/>
        <v>11.170287487948711</v>
      </c>
    </row>
    <row r="630" spans="1:4" x14ac:dyDescent="0.4">
      <c r="A630" s="17">
        <v>37875</v>
      </c>
      <c r="B630" s="17">
        <v>41217.01068673726</v>
      </c>
      <c r="D630" s="16">
        <f t="shared" si="9"/>
        <v>9.1561936622938624</v>
      </c>
    </row>
    <row r="631" spans="1:4" x14ac:dyDescent="0.4">
      <c r="A631" s="17">
        <v>37856</v>
      </c>
      <c r="B631" s="17">
        <v>41837.801472712803</v>
      </c>
      <c r="D631" s="16">
        <f t="shared" si="9"/>
        <v>10.909045130720008</v>
      </c>
    </row>
    <row r="632" spans="1:4" x14ac:dyDescent="0.4">
      <c r="A632" s="17">
        <v>37727</v>
      </c>
      <c r="B632" s="17">
        <v>40841.651042882164</v>
      </c>
      <c r="D632" s="16">
        <f t="shared" si="9"/>
        <v>8.5332905284442848</v>
      </c>
    </row>
    <row r="633" spans="1:4" x14ac:dyDescent="0.4">
      <c r="A633" s="17">
        <v>37880</v>
      </c>
      <c r="B633" s="17">
        <v>41248.920548184309</v>
      </c>
      <c r="D633" s="16">
        <f t="shared" si="9"/>
        <v>9.2299193100939974</v>
      </c>
    </row>
    <row r="634" spans="1:4" x14ac:dyDescent="0.4">
      <c r="A634" s="17">
        <v>37679</v>
      </c>
      <c r="B634" s="17">
        <v>40347.335523089183</v>
      </c>
      <c r="D634" s="16">
        <f t="shared" si="9"/>
        <v>7.3105082824361176</v>
      </c>
    </row>
    <row r="635" spans="1:4" x14ac:dyDescent="0.4">
      <c r="A635" s="17">
        <v>37955</v>
      </c>
      <c r="B635" s="17">
        <v>41086.085326491564</v>
      </c>
      <c r="D635" s="16">
        <f t="shared" si="9"/>
        <v>8.5783159629905867</v>
      </c>
    </row>
    <row r="636" spans="1:4" x14ac:dyDescent="0.4">
      <c r="A636" s="17">
        <v>37908</v>
      </c>
      <c r="B636" s="17">
        <v>40789.074529565005</v>
      </c>
      <c r="D636" s="16">
        <f t="shared" si="9"/>
        <v>7.8933548755205614</v>
      </c>
    </row>
    <row r="637" spans="1:4" x14ac:dyDescent="0.4">
      <c r="A637" s="17">
        <v>37735</v>
      </c>
      <c r="B637" s="17">
        <v>41009.268592302375</v>
      </c>
      <c r="D637" s="16">
        <f t="shared" si="9"/>
        <v>8.9705988830202052</v>
      </c>
    </row>
    <row r="638" spans="1:4" x14ac:dyDescent="0.4">
      <c r="A638" s="17">
        <v>37669</v>
      </c>
      <c r="B638" s="17">
        <v>40801.460273374556</v>
      </c>
      <c r="D638" s="16">
        <f t="shared" si="9"/>
        <v>8.5820829407522083</v>
      </c>
    </row>
    <row r="639" spans="1:4" x14ac:dyDescent="0.4">
      <c r="A639" s="17">
        <v>37667</v>
      </c>
      <c r="B639" s="17">
        <v>40950.522805669883</v>
      </c>
      <c r="D639" s="16">
        <f t="shared" si="9"/>
        <v>8.9959528922462564</v>
      </c>
    </row>
    <row r="640" spans="1:4" x14ac:dyDescent="0.4">
      <c r="A640" s="17">
        <v>37918</v>
      </c>
      <c r="B640" s="17">
        <v>40978.235256407708</v>
      </c>
      <c r="D640" s="16">
        <f t="shared" si="9"/>
        <v>8.3842061819389269</v>
      </c>
    </row>
    <row r="641" spans="1:4" x14ac:dyDescent="0.4">
      <c r="A641" s="17">
        <v>37937</v>
      </c>
      <c r="B641" s="17">
        <v>41451.908710040996</v>
      </c>
      <c r="D641" s="16">
        <f t="shared" si="9"/>
        <v>9.6298868768246475</v>
      </c>
    </row>
    <row r="642" spans="1:4" x14ac:dyDescent="0.4">
      <c r="A642" s="17">
        <v>37864</v>
      </c>
      <c r="B642" s="17">
        <v>41139.885157882069</v>
      </c>
      <c r="D642" s="16">
        <f t="shared" si="9"/>
        <v>8.9750278298138859</v>
      </c>
    </row>
    <row r="643" spans="1:4" x14ac:dyDescent="0.4">
      <c r="A643" s="17">
        <v>37891</v>
      </c>
      <c r="B643" s="17">
        <v>41206.475349007291</v>
      </c>
      <c r="D643" s="16">
        <f t="shared" si="9"/>
        <v>9.0834941068692903</v>
      </c>
    </row>
    <row r="644" spans="1:4" x14ac:dyDescent="0.4">
      <c r="A644" s="17">
        <v>37784</v>
      </c>
      <c r="B644" s="17">
        <v>41236.450657525427</v>
      </c>
      <c r="D644" s="16">
        <f t="shared" ref="D644:D655" si="10">(B644-A644)/365</f>
        <v>9.4587689247271971</v>
      </c>
    </row>
    <row r="645" spans="1:4" x14ac:dyDescent="0.4">
      <c r="A645" s="17">
        <v>37901</v>
      </c>
      <c r="B645" s="17">
        <v>41239.299197876673</v>
      </c>
      <c r="D645" s="16">
        <f t="shared" si="10"/>
        <v>9.1460251996621178</v>
      </c>
    </row>
    <row r="646" spans="1:4" x14ac:dyDescent="0.4">
      <c r="A646" s="17">
        <v>37676</v>
      </c>
      <c r="B646" s="17">
        <v>40736.033957588603</v>
      </c>
      <c r="D646" s="16">
        <f t="shared" si="10"/>
        <v>8.3836546783249393</v>
      </c>
    </row>
    <row r="647" spans="1:4" x14ac:dyDescent="0.4">
      <c r="A647" s="17">
        <v>37926</v>
      </c>
      <c r="B647" s="17">
        <v>41302.609131804405</v>
      </c>
      <c r="D647" s="16">
        <f t="shared" si="10"/>
        <v>9.2509839227517965</v>
      </c>
    </row>
    <row r="648" spans="1:4" x14ac:dyDescent="0.4">
      <c r="A648" s="17">
        <v>37827</v>
      </c>
      <c r="B648" s="17">
        <v>40984.4994503173</v>
      </c>
      <c r="D648" s="16">
        <f t="shared" si="10"/>
        <v>8.6506834255268501</v>
      </c>
    </row>
    <row r="649" spans="1:4" x14ac:dyDescent="0.4">
      <c r="A649" s="17">
        <v>37847</v>
      </c>
      <c r="B649" s="17">
        <v>41267.703331439239</v>
      </c>
      <c r="D649" s="16">
        <f t="shared" si="10"/>
        <v>9.3717899491486012</v>
      </c>
    </row>
    <row r="650" spans="1:4" x14ac:dyDescent="0.4">
      <c r="A650" s="17">
        <v>37891</v>
      </c>
      <c r="B650" s="17">
        <v>40984.436768226216</v>
      </c>
      <c r="D650" s="16">
        <f t="shared" si="10"/>
        <v>8.4751692280170303</v>
      </c>
    </row>
    <row r="651" spans="1:4" x14ac:dyDescent="0.4">
      <c r="A651" s="17">
        <v>37909</v>
      </c>
      <c r="B651" s="17">
        <v>41474.731304947469</v>
      </c>
      <c r="D651" s="16">
        <f t="shared" si="10"/>
        <v>9.7691268628697774</v>
      </c>
    </row>
    <row r="652" spans="1:4" x14ac:dyDescent="0.4">
      <c r="A652" s="17">
        <v>37814</v>
      </c>
      <c r="B652" s="17">
        <v>40821.215767391623</v>
      </c>
      <c r="D652" s="16">
        <f t="shared" si="10"/>
        <v>8.2389473079222544</v>
      </c>
    </row>
    <row r="653" spans="1:4" x14ac:dyDescent="0.4">
      <c r="A653" s="17">
        <v>37679</v>
      </c>
      <c r="B653" s="17">
        <v>40730.430411345318</v>
      </c>
      <c r="D653" s="16">
        <f t="shared" si="10"/>
        <v>8.3600833187542971</v>
      </c>
    </row>
    <row r="654" spans="1:4" x14ac:dyDescent="0.4">
      <c r="A654" s="17">
        <v>37624</v>
      </c>
      <c r="B654" s="17">
        <v>40411.257423972791</v>
      </c>
      <c r="D654" s="16">
        <f t="shared" si="10"/>
        <v>7.6363217095144957</v>
      </c>
    </row>
    <row r="655" spans="1:4" x14ac:dyDescent="0.4">
      <c r="A655" s="17">
        <v>37628</v>
      </c>
      <c r="B655" s="17">
        <v>40850.50844459494</v>
      </c>
      <c r="D655" s="16">
        <f t="shared" si="10"/>
        <v>8.8287902591642187</v>
      </c>
    </row>
  </sheetData>
  <mergeCells count="1">
    <mergeCell ref="A1:D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16</vt:i4>
      </vt:variant>
    </vt:vector>
  </HeadingPairs>
  <TitlesOfParts>
    <vt:vector size="18" baseType="lpstr">
      <vt:lpstr>Basis</vt:lpstr>
      <vt:lpstr>History</vt:lpstr>
      <vt:lpstr>FLO_c_ND_1_Price_1</vt:lpstr>
      <vt:lpstr>FLO_c_ND_2_Price_2</vt:lpstr>
      <vt:lpstr>FLO_i_ND_1</vt:lpstr>
      <vt:lpstr>FLO_i_ND_2</vt:lpstr>
      <vt:lpstr>FLO_i_ND_3</vt:lpstr>
      <vt:lpstr>FLO_i_ND_4</vt:lpstr>
      <vt:lpstr>FLO_i_ND_5</vt:lpstr>
      <vt:lpstr>FLO_i_Price_1</vt:lpstr>
      <vt:lpstr>FLO_i_Price_2</vt:lpstr>
      <vt:lpstr>FLO_i_Price_3</vt:lpstr>
      <vt:lpstr>FLO_i_Price_4</vt:lpstr>
      <vt:lpstr>FLO_i_Price_5</vt:lpstr>
      <vt:lpstr>FLO_o_Investment_plan</vt:lpstr>
      <vt:lpstr>FLO_o_Sub_1</vt:lpstr>
      <vt:lpstr>FLO_o_Sub_2</vt:lpstr>
      <vt:lpstr>FLO_o_Sub_3</vt:lpstr>
    </vt:vector>
  </TitlesOfParts>
  <Company>SBB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González López Florentin (P-F-PIC-IVC)</dc:creator>
  <cp:lastModifiedBy>florentin gonzalez</cp:lastModifiedBy>
  <dcterms:created xsi:type="dcterms:W3CDTF">2016-01-04T09:01:41Z</dcterms:created>
  <dcterms:modified xsi:type="dcterms:W3CDTF">2017-09-17T13:16:59Z</dcterms:modified>
</cp:coreProperties>
</file>