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\Documents\"/>
    </mc:Choice>
  </mc:AlternateContent>
  <bookViews>
    <workbookView xWindow="0" yWindow="0" windowWidth="23451" windowHeight="11383"/>
  </bookViews>
  <sheets>
    <sheet name="Tabelle1" sheetId="1" r:id="rId1"/>
  </sheets>
  <definedNames>
    <definedName name="FLO_i_F_E_1">Tabelle1!$E$14</definedName>
    <definedName name="FLO_i_F_E_2">Tabelle1!$G$14</definedName>
    <definedName name="FLO_i_Menge_1">Tabelle1!$E$4</definedName>
    <definedName name="FLO_i_Menge_2">Tabelle1!$G$4</definedName>
    <definedName name="FLO_i_Pensionszahlungen">Tabelle1!$E$18</definedName>
    <definedName name="FLO_i_Preis_1">Tabelle1!$E$10</definedName>
    <definedName name="FLO_i_Preis_2">Tabelle1!$G$10</definedName>
    <definedName name="FLO_i_Skosten_1">Tabelle1!$E$6</definedName>
    <definedName name="FLO_o_CF">Tabelle1!$E$21</definedName>
    <definedName name="FLO_o_COGS_1">Tabelle1!$E$8</definedName>
    <definedName name="FLO_o_Invest_1">Tabelle1!$E$16</definedName>
    <definedName name="FLO_o_Invest_2">Tabelle1!$G$16</definedName>
    <definedName name="FLO_o_Umsatz_1">Tabelle1!$E$12</definedName>
    <definedName name="FLO_o_Umsatz_2">Tabelle1!$G$12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14" i="1"/>
  <c r="G4" i="1"/>
  <c r="E10" i="1"/>
  <c r="G10" i="1"/>
  <c r="E14" i="1"/>
  <c r="E18" i="1"/>
  <c r="E6" i="1"/>
  <c r="G12" i="1" l="1"/>
  <c r="E8" i="1"/>
  <c r="E12" i="1"/>
  <c r="G16" i="1" l="1"/>
  <c r="E16" i="1"/>
  <c r="E21" i="1" l="1"/>
</calcChain>
</file>

<file path=xl/sharedStrings.xml><?xml version="1.0" encoding="utf-8"?>
<sst xmlns="http://schemas.openxmlformats.org/spreadsheetml/2006/main" count="11" uniqueCount="11">
  <si>
    <t>Menge</t>
  </si>
  <si>
    <t>COGS</t>
  </si>
  <si>
    <t>Preis</t>
  </si>
  <si>
    <t>Umsatz</t>
  </si>
  <si>
    <t>F_E</t>
  </si>
  <si>
    <t>Investitionen</t>
  </si>
  <si>
    <t>Cash-Flow</t>
  </si>
  <si>
    <t>Stückkosten</t>
  </si>
  <si>
    <t>Pensionszahlungen</t>
  </si>
  <si>
    <t>Bereich 1</t>
  </si>
  <si>
    <t>Bereich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</si>
</sst>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164" fontId="0" fillId="3" borderId="0" xfId="1" applyNumberFormat="1" applyFont="1" applyFill="1"/>
    <xf numFmtId="43" fontId="0" fillId="2" borderId="0" xfId="1" applyNumberFormat="1" applyFont="1" applyFill="1"/>
    <xf numFmtId="43" fontId="0" fillId="0" borderId="0" xfId="1" applyNumberFormat="1" applyFont="1"/>
    <xf numFmtId="0" fontId="2" fillId="0" borderId="0" xfId="0" applyFont="1"/>
    <xf numFmtId="0" fontId="0" fillId="0" borderId="1" xfId="0" applyBorder="1"/>
    <xf numFmtId="164" fontId="0" fillId="2" borderId="1" xfId="1" applyNumberFormat="1" applyFont="1" applyFill="1" applyBorder="1"/>
    <xf numFmtId="164" fontId="0" fillId="0" borderId="1" xfId="1" applyNumberFormat="1" applyFont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21"/>
  <sheetViews>
    <sheetView showGridLines="0" tabSelected="1" workbookViewId="0">
      <selection activeCell="E4" sqref="E4"/>
    </sheetView>
  </sheetViews>
  <sheetFormatPr baseColWidth="10" defaultRowHeight="14.6" x14ac:dyDescent="0.4"/>
  <cols>
    <col min="4" max="4" width="16.53515625" bestFit="1" customWidth="1"/>
    <col min="5" max="5" width="13.921875" bestFit="1" customWidth="1"/>
    <col min="7" max="7" width="13.921875" bestFit="1" customWidth="1"/>
  </cols>
  <sheetData>
    <row r="2" spans="4:7" x14ac:dyDescent="0.4">
      <c r="E2" s="6" t="s">
        <v>9</v>
      </c>
      <c r="F2" s="6"/>
      <c r="G2" s="6" t="s">
        <v>10</v>
      </c>
    </row>
    <row r="3" spans="4:7" x14ac:dyDescent="0.4">
      <c r="E3" s="1"/>
      <c r="F3" s="1"/>
      <c r="G3" s="1"/>
    </row>
    <row r="4" spans="4:7" x14ac:dyDescent="0.4">
      <c r="D4" t="s">
        <v>0</v>
      </c>
      <c r="E4" s="2">
        <f ca="1">_xll.FLOsimula_DiscreteUniform(3000000,4000000,"Menge_1")</f>
        <v>3500000</v>
      </c>
      <c r="F4" s="1"/>
      <c r="G4" s="2">
        <f ca="1">_xll.FLOsimula_Uniforme(50000,65000,"Menge_2")</f>
        <v>57500</v>
      </c>
    </row>
    <row r="5" spans="4:7" x14ac:dyDescent="0.4">
      <c r="E5" s="1"/>
      <c r="F5" s="1"/>
      <c r="G5" s="1"/>
    </row>
    <row r="6" spans="4:7" x14ac:dyDescent="0.4">
      <c r="D6" t="s">
        <v>7</v>
      </c>
      <c r="E6" s="2">
        <f ca="1">_xll.FLOsimula_Uniforme(1.1,1.9,"Skosten_1")</f>
        <v>1.5</v>
      </c>
      <c r="F6" s="1"/>
      <c r="G6" s="1"/>
    </row>
    <row r="7" spans="4:7" x14ac:dyDescent="0.4">
      <c r="E7" s="1"/>
      <c r="F7" s="1"/>
      <c r="G7" s="1"/>
    </row>
    <row r="8" spans="4:7" x14ac:dyDescent="0.4">
      <c r="D8" t="s">
        <v>1</v>
      </c>
      <c r="E8" s="3">
        <f ca="1">FLO_i_Menge_1*FLO_i_Skosten_1+_xll.FLOsimula_output("COGS_1")</f>
        <v>5250000</v>
      </c>
      <c r="F8" s="1"/>
      <c r="G8" s="1"/>
    </row>
    <row r="9" spans="4:7" x14ac:dyDescent="0.4">
      <c r="E9" s="1"/>
      <c r="F9" s="1"/>
      <c r="G9" s="1"/>
    </row>
    <row r="10" spans="4:7" x14ac:dyDescent="0.4">
      <c r="D10" t="s">
        <v>2</v>
      </c>
      <c r="E10" s="2">
        <f ca="1">_xll.FLOsimula_Triangular(2,2.5,2.2,"Preis_1")</f>
        <v>2.2333333333333334</v>
      </c>
      <c r="F10" s="1"/>
      <c r="G10" s="2">
        <f ca="1">_xll.FLOsimula_Triangular(200,260,210,"Preis_2")</f>
        <v>223.33333333333334</v>
      </c>
    </row>
    <row r="11" spans="4:7" x14ac:dyDescent="0.4">
      <c r="E11" s="1"/>
      <c r="F11" s="1"/>
      <c r="G11" s="1"/>
    </row>
    <row r="12" spans="4:7" x14ac:dyDescent="0.4">
      <c r="D12" t="s">
        <v>3</v>
      </c>
      <c r="E12" s="3">
        <f ca="1">FLO_i_Menge_1*ROUND(FLO_i_Preis_1,2)+_xll.FLOsimula_output("Umsatz_1")</f>
        <v>7805000</v>
      </c>
      <c r="F12" s="1"/>
      <c r="G12" s="3">
        <f ca="1">FLO_i_Menge_2*ROUND(FLO_i_Preis_2,2)+_xll.FLOsimula_output("Umsatz_2")</f>
        <v>12841475</v>
      </c>
    </row>
    <row r="13" spans="4:7" x14ac:dyDescent="0.4">
      <c r="E13" s="1"/>
      <c r="F13" s="1"/>
      <c r="G13" s="1"/>
    </row>
    <row r="14" spans="4:7" x14ac:dyDescent="0.4">
      <c r="D14" t="s">
        <v>4</v>
      </c>
      <c r="E14" s="4">
        <f ca="1">_xll.FLOsimula_Uniforme(0.1,0.15,"F_E_1")</f>
        <v>0.125</v>
      </c>
      <c r="F14" s="5"/>
      <c r="G14" s="4">
        <f ca="1">_xll.FLOsimula_Uniforme(0.15,0.25,"F_E_2")</f>
        <v>0.2</v>
      </c>
    </row>
    <row r="15" spans="4:7" x14ac:dyDescent="0.4">
      <c r="E15" s="1"/>
      <c r="F15" s="1"/>
      <c r="G15" s="1"/>
    </row>
    <row r="16" spans="4:7" x14ac:dyDescent="0.4">
      <c r="D16" t="s">
        <v>5</v>
      </c>
      <c r="E16" s="3">
        <f ca="1">FLO_i_F_E_1*FLO_o_Umsatz_1+_xll.FLOsimula_output("Invest_1")</f>
        <v>975625</v>
      </c>
      <c r="F16" s="1"/>
      <c r="G16" s="3">
        <f ca="1">FLO_i_F_E_2*FLO_o_Umsatz_2+_xll.FLOsimula_output("Invest_2")</f>
        <v>2568295</v>
      </c>
    </row>
    <row r="17" spans="4:7" x14ac:dyDescent="0.4">
      <c r="E17" s="1"/>
      <c r="F17" s="1"/>
      <c r="G17" s="1"/>
    </row>
    <row r="18" spans="4:7" x14ac:dyDescent="0.4">
      <c r="D18" s="7" t="s">
        <v>8</v>
      </c>
      <c r="E18" s="8">
        <f ca="1">_xll.FLOsimula_Triangular(100000,200000,120000,"Pensionszahlungen")</f>
        <v>140000</v>
      </c>
      <c r="F18" s="9"/>
      <c r="G18" s="9"/>
    </row>
    <row r="19" spans="4:7" x14ac:dyDescent="0.4">
      <c r="E19" s="1"/>
      <c r="F19" s="1"/>
      <c r="G19" s="1"/>
    </row>
    <row r="20" spans="4:7" x14ac:dyDescent="0.4">
      <c r="E20" s="1"/>
      <c r="F20" s="1"/>
      <c r="G20" s="1"/>
    </row>
    <row r="21" spans="4:7" x14ac:dyDescent="0.4">
      <c r="D21" t="s">
        <v>6</v>
      </c>
      <c r="E21" s="3">
        <f ca="1">FLO_o_Umsatz_2+FLO_o_Umsatz_1-FLO_o_COGS_1-FLO_o_Invest_1-FLO_o_Invest_2-FLO_i_Pensionszahlungen+_xll.FLOsimula_output("CF")</f>
        <v>11712555</v>
      </c>
      <c r="F21" s="1"/>
      <c r="G21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14</vt:i4>
      </vt:variant>
    </vt:vector>
  </HeadingPairs>
  <TitlesOfParts>
    <vt:vector size="15" baseType="lpstr">
      <vt:lpstr>Tabelle1</vt:lpstr>
      <vt:lpstr>FLO_i_F_E_1</vt:lpstr>
      <vt:lpstr>FLO_i_F_E_2</vt:lpstr>
      <vt:lpstr>FLO_i_Menge_1</vt:lpstr>
      <vt:lpstr>FLO_i_Menge_2</vt:lpstr>
      <vt:lpstr>FLO_i_Pensionszahlungen</vt:lpstr>
      <vt:lpstr>FLO_i_Preis_1</vt:lpstr>
      <vt:lpstr>FLO_i_Preis_2</vt:lpstr>
      <vt:lpstr>FLO_i_Skosten_1</vt:lpstr>
      <vt:lpstr>FLO_o_CF</vt:lpstr>
      <vt:lpstr>FLO_o_COGS_1</vt:lpstr>
      <vt:lpstr>FLO_o_Invest_1</vt:lpstr>
      <vt:lpstr>FLO_o_Invest_2</vt:lpstr>
      <vt:lpstr>FLO_o_Umsatz_1</vt:lpstr>
      <vt:lpstr>FLO_o_Umsatz_2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2016-10-29T07:17:56Z</dcterms:created>
  <dcterms:modified xsi:type="dcterms:W3CDTF">2016-11-02T19:21:29Z</dcterms:modified>
</cp:coreProperties>
</file>