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lore\Documents\"/>
    </mc:Choice>
  </mc:AlternateContent>
  <bookViews>
    <workbookView xWindow="0" yWindow="0" windowWidth="23451" windowHeight="11383"/>
  </bookViews>
  <sheets>
    <sheet name="Tabelle1" sheetId="1" r:id="rId1"/>
  </sheets>
  <definedNames>
    <definedName name="FLO_c_Delay_Kosten_3">Tabelle1!$E$18</definedName>
    <definedName name="FLO_c_Delay_Task_2">Tabelle1!$E$17</definedName>
    <definedName name="FLO_i_Delay">Tabelle1!$E$9</definedName>
    <definedName name="FLO_i_Kosten_1">Tabelle1!$H$5</definedName>
    <definedName name="FLO_i_Kosten_2">Tabelle1!$H$6</definedName>
    <definedName name="FLO_i_Kosten_3">Tabelle1!$H$7</definedName>
    <definedName name="FLO_i_Task_1">Tabelle1!$F$5</definedName>
    <definedName name="FLO_i_Task_2">Tabelle1!$F$6</definedName>
    <definedName name="FLO_i_Task_3">Tabelle1!$F$7</definedName>
    <definedName name="FLO_i_Verhandlungen">Tabelle1!$F$2</definedName>
    <definedName name="FLO_o_Dauer">Tabelle1!$E$11</definedName>
    <definedName name="FLO_o_Projekt_Kosten">Tabelle1!$E$15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F7" i="1"/>
  <c r="H6" i="1"/>
  <c r="E9" i="1"/>
  <c r="F2" i="1"/>
  <c r="F5" i="1" s="1"/>
  <c r="F6" i="1"/>
  <c r="H5" i="1"/>
  <c r="E17" i="1" l="1"/>
  <c r="E18" i="1"/>
  <c r="G5" i="1" l="1"/>
  <c r="E6" i="1" s="1"/>
  <c r="G6" i="1" s="1"/>
  <c r="E7" i="1" s="1"/>
  <c r="G7" i="1" s="1"/>
  <c r="E11" i="1"/>
  <c r="E15" i="1"/>
</calcChain>
</file>

<file path=xl/sharedStrings.xml><?xml version="1.0" encoding="utf-8"?>
<sst xmlns="http://schemas.openxmlformats.org/spreadsheetml/2006/main" count="16" uniqueCount="16">
  <si>
    <t>Task 1</t>
  </si>
  <si>
    <t>Start</t>
  </si>
  <si>
    <t>Ende</t>
  </si>
  <si>
    <t>Task 2</t>
  </si>
  <si>
    <t>Task 3</t>
  </si>
  <si>
    <t>Projektdauer</t>
  </si>
  <si>
    <t>Projektkosten</t>
  </si>
  <si>
    <t>Verhandlungen</t>
  </si>
  <si>
    <t>Kosten pro Tag</t>
  </si>
  <si>
    <t>Dauer (Tage)</t>
  </si>
  <si>
    <t>Grenzwert Strafzahlung (Tage)</t>
  </si>
  <si>
    <t>Strafzahlung (einmalig)</t>
  </si>
  <si>
    <t>Verzögerungen Task 3</t>
  </si>
  <si>
    <t>Korr_Verzögerung_Task_2</t>
  </si>
  <si>
    <t>Korr_Verzögerung_Kosten_3</t>
  </si>
  <si>
    <t>Projektdurchführung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</si>
</sst>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0" fillId="0" borderId="0" xfId="0" applyFill="1"/>
    <xf numFmtId="1" fontId="0" fillId="2" borderId="0" xfId="0" applyNumberFormat="1" applyFill="1"/>
    <xf numFmtId="0" fontId="0" fillId="3" borderId="0" xfId="0" applyFill="1"/>
    <xf numFmtId="164" fontId="0" fillId="2" borderId="0" xfId="1" applyNumberFormat="1" applyFont="1" applyFill="1"/>
    <xf numFmtId="1" fontId="0" fillId="4" borderId="0" xfId="0" applyNumberFormat="1" applyFill="1"/>
    <xf numFmtId="0" fontId="0" fillId="2" borderId="0" xfId="0" applyFill="1"/>
    <xf numFmtId="3" fontId="0" fillId="0" borderId="0" xfId="0" applyNumberFormat="1"/>
    <xf numFmtId="0" fontId="0" fillId="0" borderId="1" xfId="0" applyBorder="1"/>
    <xf numFmtId="164" fontId="0" fillId="4" borderId="1" xfId="1" applyNumberFormat="1" applyFont="1" applyFill="1" applyBorder="1"/>
    <xf numFmtId="0" fontId="0" fillId="3" borderId="1" xfId="0" applyFill="1" applyBorder="1"/>
    <xf numFmtId="0" fontId="0" fillId="0" borderId="1" xfId="0" applyFill="1" applyBorder="1"/>
    <xf numFmtId="0" fontId="0" fillId="2" borderId="1" xfId="0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18"/>
  <sheetViews>
    <sheetView showGridLines="0" tabSelected="1" workbookViewId="0">
      <selection activeCell="G10" sqref="G10"/>
    </sheetView>
  </sheetViews>
  <sheetFormatPr baseColWidth="10" defaultRowHeight="14.6" x14ac:dyDescent="0.4"/>
  <cols>
    <col min="4" max="4" width="25.765625" bestFit="1" customWidth="1"/>
    <col min="5" max="5" width="14.3828125" customWidth="1"/>
    <col min="6" max="6" width="11.3046875" bestFit="1" customWidth="1"/>
    <col min="8" max="8" width="16.53515625" bestFit="1" customWidth="1"/>
  </cols>
  <sheetData>
    <row r="2" spans="4:8" ht="15" thickBot="1" x14ac:dyDescent="0.45">
      <c r="D2" s="9" t="s">
        <v>7</v>
      </c>
      <c r="E2" s="9"/>
      <c r="F2" s="13">
        <f ca="1">_xll.FLOsimula_DiscreteUniform(4,9,"Verhandlungen")</f>
        <v>6</v>
      </c>
      <c r="G2" s="9"/>
      <c r="H2" s="9"/>
    </row>
    <row r="4" spans="4:8" ht="15" thickBot="1" x14ac:dyDescent="0.45">
      <c r="D4" s="9" t="s">
        <v>15</v>
      </c>
      <c r="E4" s="9" t="s">
        <v>1</v>
      </c>
      <c r="F4" s="9" t="s">
        <v>9</v>
      </c>
      <c r="G4" s="9" t="s">
        <v>2</v>
      </c>
      <c r="H4" s="12" t="s">
        <v>8</v>
      </c>
    </row>
    <row r="5" spans="4:8" x14ac:dyDescent="0.4">
      <c r="D5" t="s">
        <v>0</v>
      </c>
      <c r="E5" s="1">
        <v>42736</v>
      </c>
      <c r="F5" s="3">
        <f ca="1">_xll.FLOsimula_Beta(4,FLO_i_Verhandlungen,10,30,"Task_1")</f>
        <v>18</v>
      </c>
      <c r="G5" s="1">
        <f ca="1">E5+F5</f>
        <v>42754</v>
      </c>
      <c r="H5" s="5">
        <f ca="1">_xll.FLOsimula_Uniforme(9000,12000,"Kosten_1")</f>
        <v>10500</v>
      </c>
    </row>
    <row r="6" spans="4:8" x14ac:dyDescent="0.4">
      <c r="D6" t="s">
        <v>3</v>
      </c>
      <c r="E6" s="1">
        <f ca="1">G5</f>
        <v>42754</v>
      </c>
      <c r="F6" s="3">
        <f ca="1">_xll.FLOsimula_Weibull(4,2,1.9,"Task_2")</f>
        <v>7.8</v>
      </c>
      <c r="G6" s="1">
        <f ca="1">E6+F6</f>
        <v>42761.8</v>
      </c>
      <c r="H6" s="5">
        <f ca="1">_xll.FLOsimula_Uniforme(9500,10000,"Kosten_2")</f>
        <v>9750</v>
      </c>
    </row>
    <row r="7" spans="4:8" x14ac:dyDescent="0.4">
      <c r="D7" t="s">
        <v>4</v>
      </c>
      <c r="E7" s="1">
        <f ca="1">G6+FLO_i_Delay</f>
        <v>42766.8</v>
      </c>
      <c r="F7" s="3">
        <f ca="1">_xll.FLOsimula_Beta(4,5,20,27,"Task_3")</f>
        <v>23.111111111111111</v>
      </c>
      <c r="G7" s="1">
        <f ca="1">E7+F7</f>
        <v>42789.911111111112</v>
      </c>
      <c r="H7" s="5">
        <f ca="1">_xll.FLOsimula_Uniforme(9000,14000,"Kosten_3")</f>
        <v>11500</v>
      </c>
    </row>
    <row r="9" spans="4:8" x14ac:dyDescent="0.4">
      <c r="D9" t="s">
        <v>12</v>
      </c>
      <c r="E9" s="7">
        <f ca="1">_xll.FLOsimula_DiscreteUniform(2,8,"Delay")</f>
        <v>5</v>
      </c>
    </row>
    <row r="11" spans="4:8" x14ac:dyDescent="0.4">
      <c r="D11" t="s">
        <v>5</v>
      </c>
      <c r="E11" s="6">
        <f ca="1">_xlfn.DAYS(G7,E5)+_xll.FLOsimula_output("Dauer")</f>
        <v>53</v>
      </c>
      <c r="F11" s="2"/>
    </row>
    <row r="12" spans="4:8" x14ac:dyDescent="0.4">
      <c r="D12" t="s">
        <v>10</v>
      </c>
      <c r="E12">
        <v>54</v>
      </c>
      <c r="G12" s="2"/>
    </row>
    <row r="13" spans="4:8" x14ac:dyDescent="0.4">
      <c r="D13" t="s">
        <v>11</v>
      </c>
      <c r="E13" s="8">
        <v>90000</v>
      </c>
      <c r="G13" s="2"/>
    </row>
    <row r="14" spans="4:8" x14ac:dyDescent="0.4">
      <c r="G14" s="2"/>
    </row>
    <row r="15" spans="4:8" ht="15" thickBot="1" x14ac:dyDescent="0.45">
      <c r="D15" s="9" t="s">
        <v>6</v>
      </c>
      <c r="E15" s="10">
        <f ca="1">FLO_i_Kosten_1*FLO_i_Task_1+FLO_i_Task_2*FLO_i_Kosten_2+FLO_i_Task_3*FLO_i_Kosten_3+IF(FLO_o_Dauer&gt;E12,E13,0)+_xll.FLOsimula_output("Projekt_Kosten")</f>
        <v>530827.77777777775</v>
      </c>
      <c r="F15" s="9"/>
      <c r="G15" s="9"/>
      <c r="H15" s="9"/>
    </row>
    <row r="16" spans="4:8" x14ac:dyDescent="0.4">
      <c r="E16" s="2"/>
      <c r="G16" s="2"/>
    </row>
    <row r="17" spans="4:8" x14ac:dyDescent="0.4">
      <c r="D17" t="s">
        <v>13</v>
      </c>
      <c r="E17" s="4">
        <f ca="1">+_xll.FLOsimula_correlacion("Delay","Task_2",0.55)</f>
        <v>0.55000000000000004</v>
      </c>
    </row>
    <row r="18" spans="4:8" ht="15" thickBot="1" x14ac:dyDescent="0.45">
      <c r="D18" s="9" t="s">
        <v>14</v>
      </c>
      <c r="E18" s="11">
        <f ca="1">+_xll.FLOsimula_correlacion("Delay","Kosten_3",0.7)</f>
        <v>0.7</v>
      </c>
      <c r="F18" s="9"/>
      <c r="G18" s="9"/>
      <c r="H18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13" baseType="lpstr">
      <vt:lpstr>Tabelle1</vt:lpstr>
      <vt:lpstr>FLO_c_Delay_Kosten_3</vt:lpstr>
      <vt:lpstr>FLO_c_Delay_Task_2</vt:lpstr>
      <vt:lpstr>FLO_i_Delay</vt:lpstr>
      <vt:lpstr>FLO_i_Kosten_1</vt:lpstr>
      <vt:lpstr>FLO_i_Kosten_2</vt:lpstr>
      <vt:lpstr>FLO_i_Kosten_3</vt:lpstr>
      <vt:lpstr>FLO_i_Task_1</vt:lpstr>
      <vt:lpstr>FLO_i_Task_2</vt:lpstr>
      <vt:lpstr>FLO_i_Task_3</vt:lpstr>
      <vt:lpstr>FLO_i_Verhandlungen</vt:lpstr>
      <vt:lpstr>FLO_o_Dauer</vt:lpstr>
      <vt:lpstr>FLO_o_Projekt_Kosten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2016-11-02T21:06:37Z</dcterms:created>
  <dcterms:modified xsi:type="dcterms:W3CDTF">2016-11-06T18:03:52Z</dcterms:modified>
</cp:coreProperties>
</file>